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BÉRTÁBLA munkakörökkel 1121" sheetId="1" r:id="rId1"/>
    <sheet name="Munka2" sheetId="2" r:id="rId2"/>
  </sheets>
  <externalReferences>
    <externalReference r:id="rId3"/>
  </externalReferences>
  <definedNames>
    <definedName name="Munkakör">[1]munkakör!$A$1:$A$4</definedName>
    <definedName name="_xlnm.Print_Titles" localSheetId="0">'BÉRTÁBLA munkakörökkel 1121'!$A:$A,'BÉRTÁBLA munkakörökkel 1121'!$9:$10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1" l="1"/>
  <c r="G6" i="1"/>
  <c r="H6" i="1"/>
  <c r="J6" i="1"/>
  <c r="L6" i="1"/>
  <c r="M6" i="1"/>
  <c r="P6" i="1"/>
  <c r="C19" i="1" l="1"/>
  <c r="D19" i="1"/>
  <c r="F19" i="1"/>
  <c r="I19" i="1"/>
  <c r="K19" i="1"/>
  <c r="N19" i="1"/>
  <c r="O19" i="1"/>
  <c r="Q19" i="1"/>
  <c r="R19" i="1"/>
  <c r="S19" i="1"/>
  <c r="B19" i="1"/>
  <c r="E20" i="1"/>
  <c r="E21" i="1" s="1"/>
  <c r="G20" i="1"/>
  <c r="G21" i="1" s="1"/>
  <c r="G7" i="1" s="1"/>
  <c r="H20" i="1"/>
  <c r="H21" i="1" s="1"/>
  <c r="H7" i="1" s="1"/>
  <c r="J20" i="1"/>
  <c r="J21" i="1" s="1"/>
  <c r="L20" i="1"/>
  <c r="L21" i="1" s="1"/>
  <c r="M20" i="1"/>
  <c r="M21" i="1" s="1"/>
  <c r="P20" i="1"/>
  <c r="P21" i="1" s="1"/>
  <c r="L7" i="1" l="1"/>
  <c r="L12" i="1" s="1"/>
  <c r="L13" i="1" s="1"/>
  <c r="L14" i="1" s="1"/>
  <c r="L15" i="1" s="1"/>
  <c r="L16" i="1" s="1"/>
  <c r="L17" i="1" s="1"/>
  <c r="L18" i="1" s="1"/>
  <c r="L19" i="1" s="1"/>
  <c r="J7" i="1"/>
  <c r="J12" i="1" s="1"/>
  <c r="J13" i="1" s="1"/>
  <c r="J14" i="1" s="1"/>
  <c r="J15" i="1" s="1"/>
  <c r="J16" i="1" s="1"/>
  <c r="J17" i="1" s="1"/>
  <c r="J18" i="1" s="1"/>
  <c r="J19" i="1" s="1"/>
  <c r="P7" i="1"/>
  <c r="P12" i="1" s="1"/>
  <c r="P13" i="1" s="1"/>
  <c r="P14" i="1" s="1"/>
  <c r="P15" i="1" s="1"/>
  <c r="P16" i="1" s="1"/>
  <c r="P17" i="1" s="1"/>
  <c r="P18" i="1" s="1"/>
  <c r="P19" i="1" s="1"/>
  <c r="E7" i="1"/>
  <c r="E12" i="1" s="1"/>
  <c r="E13" i="1" s="1"/>
  <c r="E14" i="1" s="1"/>
  <c r="E15" i="1" s="1"/>
  <c r="E16" i="1" s="1"/>
  <c r="E17" i="1" s="1"/>
  <c r="E18" i="1" s="1"/>
  <c r="E19" i="1" s="1"/>
  <c r="M7" i="1"/>
  <c r="M12" i="1" s="1"/>
  <c r="M13" i="1" s="1"/>
  <c r="M14" i="1" s="1"/>
  <c r="M15" i="1" s="1"/>
  <c r="M16" i="1" s="1"/>
  <c r="M17" i="1" s="1"/>
  <c r="M18" i="1" s="1"/>
  <c r="M19" i="1" s="1"/>
  <c r="G12" i="1"/>
  <c r="G13" i="1" s="1"/>
  <c r="G14" i="1" s="1"/>
  <c r="G15" i="1" s="1"/>
  <c r="G16" i="1" s="1"/>
  <c r="G17" i="1" s="1"/>
  <c r="G18" i="1" s="1"/>
  <c r="G19" i="1" s="1"/>
  <c r="H12" i="1"/>
  <c r="H13" i="1" s="1"/>
  <c r="H14" i="1" s="1"/>
  <c r="H15" i="1" s="1"/>
  <c r="H16" i="1" s="1"/>
  <c r="H17" i="1" s="1"/>
  <c r="H18" i="1" s="1"/>
  <c r="H19" i="1" s="1"/>
</calcChain>
</file>

<file path=xl/sharedStrings.xml><?xml version="1.0" encoding="utf-8"?>
<sst xmlns="http://schemas.openxmlformats.org/spreadsheetml/2006/main" count="530" uniqueCount="418">
  <si>
    <t>Vontató jármű üzembehelyező I.</t>
  </si>
  <si>
    <t>Villamosgép szerelő</t>
  </si>
  <si>
    <t>Villamos motortekercselő II.</t>
  </si>
  <si>
    <t>Vegyi elhárító járműszerelő</t>
  </si>
  <si>
    <t>Vasúti járműszerelő II.</t>
  </si>
  <si>
    <t>Vasúti jármű kárpitos II.</t>
  </si>
  <si>
    <t>Vasúti jármű fényező II.</t>
  </si>
  <si>
    <t>Vasúti jármű csőszerelő II.</t>
  </si>
  <si>
    <t>Vasúti jármű asztalos II.</t>
  </si>
  <si>
    <t>Villamos motortekercselő I.</t>
  </si>
  <si>
    <t>Tűzikovács</t>
  </si>
  <si>
    <t>Vasúti járműszerelő I.</t>
  </si>
  <si>
    <t>Szerszámkészítő</t>
  </si>
  <si>
    <t>Vasúti jármű kárpitos I.</t>
  </si>
  <si>
    <t>Mechanikai műszerész</t>
  </si>
  <si>
    <t>Vasúti jármű fényező I.</t>
  </si>
  <si>
    <t>Kötöttp. motor, erőátv.ber.szerelő</t>
  </si>
  <si>
    <t>Vasúti jármű csőszerelő I.</t>
  </si>
  <si>
    <t>Vezető jegyvizsgáló (belföldi)</t>
  </si>
  <si>
    <t>Klímaszerelő II.</t>
  </si>
  <si>
    <t>Vasúti jármű asztalos I.</t>
  </si>
  <si>
    <t>Jegyvizsgáló (nemzetközi)</t>
  </si>
  <si>
    <t>Vegyésztechnológus II. (fh.)</t>
  </si>
  <si>
    <t>Vegyésztechnológus I.</t>
  </si>
  <si>
    <t>Járművillamossági szerelő II.</t>
  </si>
  <si>
    <t>Szerszámlakatos</t>
  </si>
  <si>
    <t>Vonali tolatásvezető</t>
  </si>
  <si>
    <t>Jegyvizsgáló (belföldi)</t>
  </si>
  <si>
    <t>Telepi rendező, váltókezelő**</t>
  </si>
  <si>
    <t>Ügyfélszolgálati szakértő I.</t>
  </si>
  <si>
    <t>Védelmi szakelőadó I.</t>
  </si>
  <si>
    <t>Járműszerelő II.</t>
  </si>
  <si>
    <t>Padló alatti kerékesztergályos</t>
  </si>
  <si>
    <t>Ügyviteli előadó II. (G)</t>
  </si>
  <si>
    <t>Ügyviteli előadó I. (G)</t>
  </si>
  <si>
    <t>Targoncavezető**</t>
  </si>
  <si>
    <t>Utasellátó anyag- és eszközkoordinátor</t>
  </si>
  <si>
    <t>Üzemviteli szakelőadó I.</t>
  </si>
  <si>
    <t>Ügyfélkapcsolati szakelőadó</t>
  </si>
  <si>
    <t>Jármű szerkezeti lakatos II.</t>
  </si>
  <si>
    <t>Vezető jegyvizsgáló (nemzetközi)</t>
  </si>
  <si>
    <t>Műanyag bevonó</t>
  </si>
  <si>
    <t>Utaskísérő</t>
  </si>
  <si>
    <t>Tolópad kezelő</t>
  </si>
  <si>
    <t>Rendész</t>
  </si>
  <si>
    <t>Területi üzleti adminisztr. vezető (JJ)</t>
  </si>
  <si>
    <t>Üzemi technikus</t>
  </si>
  <si>
    <t>Vontató jármű üzembehelyező II.</t>
  </si>
  <si>
    <t>Utasellátó raktározási szakelőadó</t>
  </si>
  <si>
    <t>Hegesztő II.</t>
  </si>
  <si>
    <t>Víz-gázszerelő</t>
  </si>
  <si>
    <t>Laboráns</t>
  </si>
  <si>
    <t>Utasellátó szolgáltatási diszpécser</t>
  </si>
  <si>
    <t>Tisztítási átvevő I.</t>
  </si>
  <si>
    <t>Járműszerelő betanított munkás**</t>
  </si>
  <si>
    <t>Területi infrastruktúra koordinátor</t>
  </si>
  <si>
    <t>Ügyfélszolgálati szakelőadó</t>
  </si>
  <si>
    <t>Villamos próbatermi diagnosztikus</t>
  </si>
  <si>
    <t>Termelésirányítási koordinátor I.</t>
  </si>
  <si>
    <t>Géplakatos II.</t>
  </si>
  <si>
    <t>VIP Utaskísérő</t>
  </si>
  <si>
    <t>Klímaszerelő I.</t>
  </si>
  <si>
    <t>Tolatásvezető</t>
  </si>
  <si>
    <t>Számítógépes matrica készítő</t>
  </si>
  <si>
    <t>Járműmosó-műhelytakarító</t>
  </si>
  <si>
    <t>Targoncavezető</t>
  </si>
  <si>
    <t>Termelésirányítási koordinátor III. (fh)</t>
  </si>
  <si>
    <t>Utasellátó, étkezőkocsi ellenőr</t>
  </si>
  <si>
    <t>Kocsivizsgáló (11MMK)</t>
  </si>
  <si>
    <t>Szolgáltatás-értékesítő szakelőadó</t>
  </si>
  <si>
    <t>Forgácsoló II.</t>
  </si>
  <si>
    <t>Villanyszerelő</t>
  </si>
  <si>
    <t>Járművillamossági szerelő I.</t>
  </si>
  <si>
    <t>Tehergépkocsi vezető</t>
  </si>
  <si>
    <t>Raktáros</t>
  </si>
  <si>
    <t>Gépkezelő I.**</t>
  </si>
  <si>
    <t>Termelésirányítási koordinátor III.</t>
  </si>
  <si>
    <t>Területi anyagigény koordinátor</t>
  </si>
  <si>
    <t>Járműszerelő III.</t>
  </si>
  <si>
    <t>Normatechnológus előadó II.</t>
  </si>
  <si>
    <t>Féktechnikai lakatos</t>
  </si>
  <si>
    <t>Üzemi programozó</t>
  </si>
  <si>
    <t>Járműszerelő I.</t>
  </si>
  <si>
    <t>Szakács</t>
  </si>
  <si>
    <t>Raktárkezelő</t>
  </si>
  <si>
    <t>Fedélzeti jegyellenőr*</t>
  </si>
  <si>
    <t>Targoncavezető (VJJ)**</t>
  </si>
  <si>
    <t>Járműkonstrukciós szakértő I.</t>
  </si>
  <si>
    <t>Védelmi szakelőadó II.</t>
  </si>
  <si>
    <t>Termelésirányítási koordinátor II.</t>
  </si>
  <si>
    <t>Jármű szerkezeti lakatos III.</t>
  </si>
  <si>
    <t>Műszaki átvevő-munkafelvételi előadó</t>
  </si>
  <si>
    <t>Elektroműszerész</t>
  </si>
  <si>
    <t>Üzemeltetési előadó ("megszűnt")</t>
  </si>
  <si>
    <t>Jármű szerkezeti lakatos I.</t>
  </si>
  <si>
    <t>Rajztáros</t>
  </si>
  <si>
    <t>Nehézgépkezelő</t>
  </si>
  <si>
    <t>Egyéb felület előkészítő, szemcseszóró</t>
  </si>
  <si>
    <t>Járműmosó-műhelytakarító (JBI)</t>
  </si>
  <si>
    <t>Hegesztési szakértő</t>
  </si>
  <si>
    <t>Üzemviteli szakelőadó II.</t>
  </si>
  <si>
    <t>Műszaki fordító</t>
  </si>
  <si>
    <t>Hegesztőrobot kezelő</t>
  </si>
  <si>
    <t>Metrológus I.</t>
  </si>
  <si>
    <t>Dízelmotor szerelő</t>
  </si>
  <si>
    <t>Utasellátó műszaki előadó</t>
  </si>
  <si>
    <t>Hegesztő I.</t>
  </si>
  <si>
    <t>Felszolgáló-szakács</t>
  </si>
  <si>
    <t>Könnyűgépkezelő</t>
  </si>
  <si>
    <t>Betanított járműlakatos</t>
  </si>
  <si>
    <t>Akkumulátor kihordó, telepkezelő</t>
  </si>
  <si>
    <t>Hálókocsi szakértő</t>
  </si>
  <si>
    <t>Művezető II.</t>
  </si>
  <si>
    <t>Metrológus II.</t>
  </si>
  <si>
    <t>Hegesztő III.</t>
  </si>
  <si>
    <t>Gazdálkodási előadó II. (G)</t>
  </si>
  <si>
    <t>Csapágyszerelő</t>
  </si>
  <si>
    <t>Tisztítási átvevő II.</t>
  </si>
  <si>
    <t>Géplakatos I.</t>
  </si>
  <si>
    <t>VIP pénztáros</t>
  </si>
  <si>
    <t>Épület karbantartó</t>
  </si>
  <si>
    <t>Belföldi személypénztáros</t>
  </si>
  <si>
    <t>Gépkezelő II.</t>
  </si>
  <si>
    <t>Betanított féktechnikai lakatos</t>
  </si>
  <si>
    <t>Ügyintéző I. (G)</t>
  </si>
  <si>
    <t>Gyártástervező II.</t>
  </si>
  <si>
    <t>Műszaki átvevő-munkafelvételi szakelőadó</t>
  </si>
  <si>
    <t>Gyártástervező I.</t>
  </si>
  <si>
    <t>Elektronikus berendezés műszerész</t>
  </si>
  <si>
    <t>Forgalmi szolgálattevő</t>
  </si>
  <si>
    <t>Balesetelhárító járműszerelő II.</t>
  </si>
  <si>
    <t>Telepi vasúti járművezető</t>
  </si>
  <si>
    <t>Forgácsoló I.</t>
  </si>
  <si>
    <t>Számadó pénztáros</t>
  </si>
  <si>
    <t>Egyéb vasúti járművezető</t>
  </si>
  <si>
    <t>Utánfizetési pénztáros</t>
  </si>
  <si>
    <t>Főrendész</t>
  </si>
  <si>
    <t>Balesetelhárító járműszerelő I.</t>
  </si>
  <si>
    <t>Táblázó, kocsitáblázó</t>
  </si>
  <si>
    <t>Étkezőkocsi szakértő</t>
  </si>
  <si>
    <t>Műszaki átvevő-munkafelvételi szakea.(fh</t>
  </si>
  <si>
    <t>Gazdálkodási szakelőadó I. (G)</t>
  </si>
  <si>
    <t>Járműszerelő IV.</t>
  </si>
  <si>
    <t>CNC megmunkáló</t>
  </si>
  <si>
    <t>Emelőgép ügyintéző</t>
  </si>
  <si>
    <t>Általános karbantartó II.</t>
  </si>
  <si>
    <t>Gazdálkodási előadó I. (G)</t>
  </si>
  <si>
    <t>Általános karbantartó I.</t>
  </si>
  <si>
    <t>Nemzetközi személypénztáros</t>
  </si>
  <si>
    <t>Diszpécser</t>
  </si>
  <si>
    <t>Számadó és jegypénztáros</t>
  </si>
  <si>
    <t>Alkatrész mosóberendezés kezelő II.</t>
  </si>
  <si>
    <t>Általános betanított munkás</t>
  </si>
  <si>
    <t>Általános segédmunkás</t>
  </si>
  <si>
    <t>Vontatási reszortos</t>
  </si>
  <si>
    <t>Változáskezelő</t>
  </si>
  <si>
    <t>Üzleti adminisztráció szakelőadó II.</t>
  </si>
  <si>
    <t>Üzemi mérnök II.</t>
  </si>
  <si>
    <t>Üzemi mérnök I.</t>
  </si>
  <si>
    <t>Személyszállítási technológus szakértő</t>
  </si>
  <si>
    <t>Részlegvezető</t>
  </si>
  <si>
    <t>Pénztári vezénylőtiszt (13MMK)</t>
  </si>
  <si>
    <t>Személyszáll-i technológus szakelőadó I.</t>
  </si>
  <si>
    <t>Üzleti adminisztráció szakelőadó I.</t>
  </si>
  <si>
    <t>Pénztárfőnök (14MMK-ról 15 MMK-ba kerül)</t>
  </si>
  <si>
    <t>Tartalékos pénztárellenőr (13MMK)</t>
  </si>
  <si>
    <t>Területi oktatási szakelőadó</t>
  </si>
  <si>
    <t>Személyszállítási szakelőadó</t>
  </si>
  <si>
    <t>Műszaki szakértő I.</t>
  </si>
  <si>
    <t>Vezénylőtiszt (13MMK)</t>
  </si>
  <si>
    <t>Raktárvezető</t>
  </si>
  <si>
    <t>Mozdonyszemélyzet-forduló tervező</t>
  </si>
  <si>
    <t>Területi vontatási főirányító (13MMK)</t>
  </si>
  <si>
    <t>Személyszáll-i technológus szakelőadó II</t>
  </si>
  <si>
    <t>Műszaki szakelőadó</t>
  </si>
  <si>
    <t>Mozdony-személyzet szakértő</t>
  </si>
  <si>
    <t>Területi személyszállítási főirányító (13MMK)</t>
  </si>
  <si>
    <t>Karbantartási szakelőadó</t>
  </si>
  <si>
    <t>Ügyfélkapcsolati ügyintéző (VOFI) (9 MMK-ból 10 MMK-ba kerül)</t>
  </si>
  <si>
    <t>Művezető I.
13 kiemelt, mert jelenleg ez a bértáblájuk</t>
  </si>
  <si>
    <t xml:space="preserve">Műszaki művezető (13 kiemelt, mert jelenleg ez a bértáblájuk)
</t>
  </si>
  <si>
    <t>Jegyvizsgáló-személyzet szakértő</t>
  </si>
  <si>
    <t>Munkaidő-beosztás készítő (13MMK)</t>
  </si>
  <si>
    <t>Kocsigazdálkodó szakelőadó I.</t>
  </si>
  <si>
    <t>Asszisztens</t>
  </si>
  <si>
    <t>Műszaki kocsiirányító előadó</t>
  </si>
  <si>
    <t>Raktározási előadó</t>
  </si>
  <si>
    <t>Járműgazdálkodó szakértő</t>
  </si>
  <si>
    <t>Kocsigazdálkodó szakelőadó II.</t>
  </si>
  <si>
    <t>Kártérítési ügyintéző (13 MMK)</t>
  </si>
  <si>
    <t>Anyag- és eszközgazdálkodási szakelőadó</t>
  </si>
  <si>
    <t>Műszaki előadó</t>
  </si>
  <si>
    <t>Karbantartási előadó</t>
  </si>
  <si>
    <t>Vontatási számadó ügyintéző</t>
  </si>
  <si>
    <t>Jármű reszortos</t>
  </si>
  <si>
    <t>Értékesítési szakelőadó (TSZVK)</t>
  </si>
  <si>
    <t>Általános ügyviteli szakelőadó</t>
  </si>
  <si>
    <t>Anyag- és eszközgazdálkodási előadó</t>
  </si>
  <si>
    <t>Általános ügyviteli előadó I.</t>
  </si>
  <si>
    <t>Adminisztrátor</t>
  </si>
  <si>
    <t>Gépészeti diszpécser
13 kiemelt, mert  jelenleg ez a bértáblájuk</t>
  </si>
  <si>
    <t>TSZVI/JBI mköri projekt által érintett munkakör:</t>
  </si>
  <si>
    <t>MÁV-os</t>
  </si>
  <si>
    <t>MÁV-os javaslat, kivéve kijelölt m.kör</t>
  </si>
  <si>
    <t>MÁV-os javaslat</t>
  </si>
  <si>
    <t>START-os javaslat</t>
  </si>
  <si>
    <t>2017.11.07. mb:</t>
  </si>
  <si>
    <t>30-34 év</t>
  </si>
  <si>
    <t>25-29 év</t>
  </si>
  <si>
    <t>20-24 év</t>
  </si>
  <si>
    <t>15-19 év</t>
  </si>
  <si>
    <t>10-14 év</t>
  </si>
  <si>
    <t>5-9 év</t>
  </si>
  <si>
    <t>0-4 év</t>
  </si>
  <si>
    <t>Alapbér (Ft/hó)</t>
  </si>
  <si>
    <t>17 MMK</t>
  </si>
  <si>
    <t>16 MMK</t>
  </si>
  <si>
    <t>15 MMK</t>
  </si>
  <si>
    <t>14 MMK</t>
  </si>
  <si>
    <t>13 MMK</t>
  </si>
  <si>
    <t>12 MMK
START Járműkarbantartói</t>
  </si>
  <si>
    <t>kiemelt 11 MMK
Járműkarbantartói</t>
  </si>
  <si>
    <t>11 MMK</t>
  </si>
  <si>
    <t xml:space="preserve">kiemelt 10 MMK
Járműkarbantartói
</t>
  </si>
  <si>
    <t xml:space="preserve">10 MMK
(START -pénztár-)
</t>
  </si>
  <si>
    <t xml:space="preserve">10 MMK
</t>
  </si>
  <si>
    <t>9 MMK
(START-pénztár-)</t>
  </si>
  <si>
    <t>9 MMK</t>
  </si>
  <si>
    <t>8 MMK</t>
  </si>
  <si>
    <t>6-7 MMK</t>
  </si>
  <si>
    <t>Elismert MÁV-munkaviszony</t>
  </si>
  <si>
    <t xml:space="preserve">MÁV </t>
  </si>
  <si>
    <t>11.02.-i javaslat (piros)</t>
  </si>
  <si>
    <t>MÁV</t>
  </si>
  <si>
    <t xml:space="preserve">START </t>
  </si>
  <si>
    <t>START</t>
  </si>
  <si>
    <t>lépésköz</t>
  </si>
  <si>
    <t>sávmax.</t>
  </si>
  <si>
    <t>** 161000</t>
  </si>
  <si>
    <t>járműkarbantartós: 285000</t>
  </si>
  <si>
    <t>Járműkarbantartó</t>
  </si>
  <si>
    <t>* 140000</t>
  </si>
  <si>
    <t>JELENLEGI MMK MINIMUM ÉRTÉKE</t>
  </si>
  <si>
    <r>
      <t>MÁV-START ZRT. ÚJ (KEVERT) BÉRTÁBLA</t>
    </r>
    <r>
      <rPr>
        <b/>
        <u/>
        <sz val="18"/>
        <color rgb="FFFF0000"/>
        <rFont val="Calibri"/>
        <family val="2"/>
        <charset val="238"/>
        <scheme val="minor"/>
      </rPr>
      <t xml:space="preserve"> 11.21-i újabb módosítással:</t>
    </r>
  </si>
  <si>
    <t>35-39 év</t>
  </si>
  <si>
    <t>40 évtől kezdődően</t>
  </si>
  <si>
    <t>Integrált irányítási szakértő I. (kp.-i)</t>
  </si>
  <si>
    <t>Integrált irányítási szakértő I.(ter.-i)</t>
  </si>
  <si>
    <t>Kommunikációs szakértő II.</t>
  </si>
  <si>
    <t>Koordinációs szakértő</t>
  </si>
  <si>
    <t>Nemzetközi koordinációs szakértő</t>
  </si>
  <si>
    <t>Biztonsági szakértő</t>
  </si>
  <si>
    <t>Információvédelmi szakértő</t>
  </si>
  <si>
    <t>Környezetvédelmi szakértő</t>
  </si>
  <si>
    <t>Külső kapcsolati szakértő</t>
  </si>
  <si>
    <t>Munkavédelmi szakértő</t>
  </si>
  <si>
    <t>Tűzvédelmi szakértő</t>
  </si>
  <si>
    <t>Vasútbizt. kockázatértékelési szakértő</t>
  </si>
  <si>
    <t>Anyag- és eszközgazdálkodási koordinátor</t>
  </si>
  <si>
    <t>Főenergetikus</t>
  </si>
  <si>
    <t>Hálózati szem.száll. és vont. főirányító</t>
  </si>
  <si>
    <t>Jármű főkonstruktőr</t>
  </si>
  <si>
    <t>Járműfejlesztő mérnök</t>
  </si>
  <si>
    <t>Minőségellenőrzési szakértő II.</t>
  </si>
  <si>
    <t>Műszaki átvevő II.</t>
  </si>
  <si>
    <t>Műszaki szakértő II.</t>
  </si>
  <si>
    <t>Műszaki támogatás koordinátor</t>
  </si>
  <si>
    <t>Személyszállítási szakértő II.</t>
  </si>
  <si>
    <t>Telephelyvezető</t>
  </si>
  <si>
    <t>Értékesítési koordinátor (TSZVK)</t>
  </si>
  <si>
    <t>Értékesítési szakértő I.</t>
  </si>
  <si>
    <t>Műszaki szolg. elszámolási szakértő</t>
  </si>
  <si>
    <t>Műszaki szolg. ügyfélkapcsolati szakértő</t>
  </si>
  <si>
    <t>Műszaki szolg. üzletfejlesztési szakértő</t>
  </si>
  <si>
    <t>Beruházási szakértő II.</t>
  </si>
  <si>
    <t>Beszerzési szakértő II.</t>
  </si>
  <si>
    <t>Eszközgazdálkodási szakértő</t>
  </si>
  <si>
    <t>Készletgazdálkodási szakértő</t>
  </si>
  <si>
    <t>Kontrolling szakértő II.</t>
  </si>
  <si>
    <t>Közbeszerzési szakértő</t>
  </si>
  <si>
    <t>Logisztikai szakértő</t>
  </si>
  <si>
    <t>Üzleti adminisztráció koordinátor</t>
  </si>
  <si>
    <t>Humánpolitikai szakértő I.</t>
  </si>
  <si>
    <t>Oktatási szakértő I.</t>
  </si>
  <si>
    <t>Informatikai szakértő I.</t>
  </si>
  <si>
    <t>Bevételellenőrzési szakértő</t>
  </si>
  <si>
    <t>Ellenőrzési szakértő I.</t>
  </si>
  <si>
    <t>Igazgatási szakértő</t>
  </si>
  <si>
    <t>Jogtanácsos I.</t>
  </si>
  <si>
    <t>Pénztárvizsgálati szakértő</t>
  </si>
  <si>
    <t>Szolgáltatásfelügyeleti szakértő</t>
  </si>
  <si>
    <t>Utasellátó telephely-koordinátor</t>
  </si>
  <si>
    <t>Ügyfélszolgálati szakértő II.</t>
  </si>
  <si>
    <t>Infrastruktúra-fejlesztési szakértő</t>
  </si>
  <si>
    <t>Marketing szakértő I.</t>
  </si>
  <si>
    <t>Menetkedvezményi szakértő</t>
  </si>
  <si>
    <t>Menetrend-tervezési szakértő</t>
  </si>
  <si>
    <t>Piackutatási és elemzési szakértő</t>
  </si>
  <si>
    <t>Termékmenedzser</t>
  </si>
  <si>
    <t>Üzleti szabályozási szakértő I.</t>
  </si>
  <si>
    <t>Integrált irányítási szakértő II.</t>
  </si>
  <si>
    <t>Projekt szakértő</t>
  </si>
  <si>
    <t>Projektmenedzser (G)</t>
  </si>
  <si>
    <t>Szakmai titkár</t>
  </si>
  <si>
    <t>Információbiztonsági koordinátor</t>
  </si>
  <si>
    <t>Vagyonbiztonsági koordinátor</t>
  </si>
  <si>
    <t>Vasútbiztonsági koordinátor</t>
  </si>
  <si>
    <t>Gyártástervezés vezető</t>
  </si>
  <si>
    <t>Hegesztési koordinátor</t>
  </si>
  <si>
    <t>Jármű és gyártmány átvételi koordinátor</t>
  </si>
  <si>
    <t>Járműbiztosítási vezetőmérnök</t>
  </si>
  <si>
    <t>Minőségellenőrzési koordinátor</t>
  </si>
  <si>
    <t>Műszaki koordinátor</t>
  </si>
  <si>
    <t>Műszaki szolgáltatás vezető</t>
  </si>
  <si>
    <t>Publikációs koordinátor</t>
  </si>
  <si>
    <t>Szem.száll.utazószemélyzet tervező koord</t>
  </si>
  <si>
    <t>Személyszállítási koordinátor</t>
  </si>
  <si>
    <t>Személyzetbiztosítási vezető</t>
  </si>
  <si>
    <t>Technológiai járműgazdálkod. koordinátor</t>
  </si>
  <si>
    <t>Technológiai vezető</t>
  </si>
  <si>
    <t>Termelési egység vezető (VJJ)</t>
  </si>
  <si>
    <t>Üzemi vezetőmérnök</t>
  </si>
  <si>
    <t>Vágányzári tervezés koordinátor</t>
  </si>
  <si>
    <t>Vonatelőkészítési vezető</t>
  </si>
  <si>
    <t>Vontatási koordinátor</t>
  </si>
  <si>
    <t>Értékesítési koordinátor</t>
  </si>
  <si>
    <t>Értékesítési rendszer szakértő</t>
  </si>
  <si>
    <t>Értékesítési szakértő II.</t>
  </si>
  <si>
    <t>Értékesítési támogatási koordinátor</t>
  </si>
  <si>
    <t>Műszaki szolg. értékesítési szakértő</t>
  </si>
  <si>
    <t>Beruházás projekt koordinátor</t>
  </si>
  <si>
    <t>Beruházási és gépjárműgazdálkodási koord</t>
  </si>
  <si>
    <t>Beszerzési koordinátor</t>
  </si>
  <si>
    <t>Elkülönítés, önköltség koordinátor</t>
  </si>
  <si>
    <t>Kontrolling szakértő III.</t>
  </si>
  <si>
    <t>Közbeszerzési koordinátor</t>
  </si>
  <si>
    <t>Operatív készletgazdálkodási koordinátor</t>
  </si>
  <si>
    <t>Pénzügyi szakértő II.</t>
  </si>
  <si>
    <t>Raktárgazdálkodási koordinátor</t>
  </si>
  <si>
    <t>Vontatási kontroll koordinátor</t>
  </si>
  <si>
    <t>Humánpartner koordinátor</t>
  </si>
  <si>
    <t>Humánpolitikai szakértő II.</t>
  </si>
  <si>
    <t>Oktatási szakértő II.</t>
  </si>
  <si>
    <t>Informatikai szakértő II.</t>
  </si>
  <si>
    <t>Bevételellenőrzési koordinátor</t>
  </si>
  <si>
    <t>Ellenőrzési szakértő II.</t>
  </si>
  <si>
    <t>Jogtanácsos II.</t>
  </si>
  <si>
    <t>Pénztárvizsgálati koordinátor</t>
  </si>
  <si>
    <t>Szolgáltatásfelügyeleti koordinátor</t>
  </si>
  <si>
    <t>Folyamat szakértő II.</t>
  </si>
  <si>
    <t>Marketingkommunikációs koordinátor</t>
  </si>
  <si>
    <t>Ügyfélszolgálati koordinátor</t>
  </si>
  <si>
    <t>Menetkedvezményi (MOK) koordinátor</t>
  </si>
  <si>
    <t>Menetrend-tervezési koordinátor</t>
  </si>
  <si>
    <t>Üzleti szabályozási szakértő II.</t>
  </si>
  <si>
    <t>12 MMK</t>
  </si>
  <si>
    <t>Külsős mozdonyfelvigyázó (11MMK) külön bértábla</t>
  </si>
  <si>
    <t>13 MMK Járműkarbantartói IV. "kvótás" 4/A.</t>
  </si>
  <si>
    <t>14 MMK 
és kiemelt 13 MMK
(Járműkarbantartói 4/B)</t>
  </si>
  <si>
    <t>További munkakörök:</t>
  </si>
  <si>
    <t>Minőségellenőr I.</t>
  </si>
  <si>
    <t>Minőségellenőrzési előadó II.</t>
  </si>
  <si>
    <t>Pénzügyi szakelőadó I.</t>
  </si>
  <si>
    <t>Humánpartner szakelőadó I.</t>
  </si>
  <si>
    <t>Munkajogi szakelőadó I.</t>
  </si>
  <si>
    <t>Szolgáltatásellenőr</t>
  </si>
  <si>
    <t>Menetkedvezményi szakelőadó I.</t>
  </si>
  <si>
    <t>Vizsgáló főkalauz</t>
  </si>
  <si>
    <t>Fejlesztő technikus</t>
  </si>
  <si>
    <t>Gépészeti vonalellenőr</t>
  </si>
  <si>
    <t>Hálózati HAVARIA irányító</t>
  </si>
  <si>
    <t>Hegesztési felügyelő</t>
  </si>
  <si>
    <t>Minőségellenőr II.</t>
  </si>
  <si>
    <t>Műszaki átvevő I.</t>
  </si>
  <si>
    <t>Értékesítési támogatási szakelőadó</t>
  </si>
  <si>
    <t>Jegyértékesítési tesztelő, oktató</t>
  </si>
  <si>
    <t>Törzsadat karbantartási szakelőadó</t>
  </si>
  <si>
    <t>Gazdasági szakelőadó I.</t>
  </si>
  <si>
    <t>Gépészeti beszerzési szakelőadó</t>
  </si>
  <si>
    <t>Készletgazdálkodási szakelőadó</t>
  </si>
  <si>
    <t>Operatív beszerzési szakelőadó</t>
  </si>
  <si>
    <t>Pénzügyi szakelőadó II.</t>
  </si>
  <si>
    <t>Gyakornok</t>
  </si>
  <si>
    <t>Humánpolitikai szakelőadó I.</t>
  </si>
  <si>
    <t>Informatikai szakelőadó</t>
  </si>
  <si>
    <t>Programalkalmazási szakelőadó</t>
  </si>
  <si>
    <t>Bevételellenőrzési szakelőadó</t>
  </si>
  <si>
    <t>Ellenőrzési szakelőadó</t>
  </si>
  <si>
    <t>Pénztárvizsgáló</t>
  </si>
  <si>
    <t>Üzleti szakelőadó I.</t>
  </si>
  <si>
    <t>Járműkonstrukciós szakelőadó</t>
  </si>
  <si>
    <t>Gazdasági szakelőadó II.</t>
  </si>
  <si>
    <t>Kontrolling szakelőadó II.</t>
  </si>
  <si>
    <t>Közbeszerzési szakelőadó</t>
  </si>
  <si>
    <t>Humánpartner szakelőadó II.</t>
  </si>
  <si>
    <t>Humánpolitikai szakelőadó II.</t>
  </si>
  <si>
    <t>Jogi szakelőadó</t>
  </si>
  <si>
    <t>Munkajogi szakelőadó II.</t>
  </si>
  <si>
    <t>Üzleti szakelőadó II.</t>
  </si>
  <si>
    <t>Kommunikációs szakértő I.</t>
  </si>
  <si>
    <t>Projekt titkár</t>
  </si>
  <si>
    <t>Hálózati gépészeti diszpécser</t>
  </si>
  <si>
    <t>Kiemelt vonat főirányító</t>
  </si>
  <si>
    <t>Személyszállítási szakértő I.</t>
  </si>
  <si>
    <t>Vegyésztechnológus II.</t>
  </si>
  <si>
    <t>Vontatás erőforrás szakértő</t>
  </si>
  <si>
    <t>Vontatási utazószemély. forduló szakértő</t>
  </si>
  <si>
    <t>Értékesítés felügyeleti szakértő</t>
  </si>
  <si>
    <t>Törzsadatkarbantartási szakértő</t>
  </si>
  <si>
    <t>Beruházási szakértő I.</t>
  </si>
  <si>
    <t>Beszerzési szakértő I.</t>
  </si>
  <si>
    <t>Humánpartner szakértő</t>
  </si>
  <si>
    <t>Képzési szakértő I.</t>
  </si>
  <si>
    <r>
      <t>(</t>
    </r>
    <r>
      <rPr>
        <strike/>
        <sz val="9"/>
        <color theme="1"/>
        <rFont val="Times New Roman"/>
        <family val="1"/>
        <charset val="238"/>
      </rPr>
      <t>áthúzással</t>
    </r>
    <r>
      <rPr>
        <sz val="9"/>
        <color theme="1"/>
        <rFont val="Times New Roman"/>
        <family val="1"/>
        <charset val="238"/>
      </rPr>
      <t xml:space="preserve"> szereplő munkakörö megszűntetésre kerülnek)</t>
    </r>
  </si>
  <si>
    <r>
      <rPr>
        <sz val="9"/>
        <color rgb="FFFF0000"/>
        <rFont val="Times New Roman"/>
        <family val="1"/>
        <charset val="238"/>
      </rPr>
      <t>Piros színnel</t>
    </r>
    <r>
      <rPr>
        <sz val="9"/>
        <color theme="1"/>
        <rFont val="Times New Roman"/>
        <family val="1"/>
        <charset val="238"/>
      </rPr>
      <t xml:space="preserve"> kiemelt munkakör új.</t>
    </r>
  </si>
  <si>
    <r>
      <rPr>
        <sz val="9"/>
        <color theme="8" tint="-0.249977111117893"/>
        <rFont val="Times New Roman"/>
        <family val="1"/>
        <charset val="238"/>
      </rPr>
      <t xml:space="preserve">Kék színnel </t>
    </r>
    <r>
      <rPr>
        <sz val="9"/>
        <rFont val="Times New Roman"/>
        <family val="1"/>
        <charset val="238"/>
      </rPr>
      <t>kiemelt</t>
    </r>
    <r>
      <rPr>
        <sz val="9"/>
        <color theme="1"/>
        <rFont val="Times New Roman"/>
        <family val="1"/>
        <charset val="238"/>
      </rPr>
      <t xml:space="preserve"> munkakörök módosított munkaköri leírással, módosított MMK.</t>
    </r>
  </si>
  <si>
    <t>* Jelenleg  magasabb  munkaköri bérminimummal rendelkezik</t>
  </si>
  <si>
    <t>** Bérmegállapodás alapján  garantált bérminimumot megkapták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</si>
</sst>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9"/>
      <color theme="1"/>
      <name val="Times New Roman"/>
      <family val="1"/>
      <charset val="238"/>
    </font>
    <font>
      <sz val="9"/>
      <color rgb="FF7030A0"/>
      <name val="Times New Roman"/>
      <family val="1"/>
      <charset val="238"/>
    </font>
    <font>
      <b/>
      <sz val="9"/>
      <color rgb="FF7030A0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trike/>
      <sz val="9"/>
      <color theme="1"/>
      <name val="Times New Roman"/>
      <family val="1"/>
      <charset val="238"/>
    </font>
    <font>
      <sz val="9"/>
      <color rgb="FF0000FF"/>
      <name val="Times New Roman"/>
      <family val="1"/>
      <charset val="238"/>
    </font>
    <font>
      <sz val="9"/>
      <color rgb="FFFF0000"/>
      <name val="Times New Roman"/>
      <family val="1"/>
      <charset val="238"/>
    </font>
    <font>
      <sz val="9"/>
      <name val="Times New Roman"/>
      <family val="1"/>
      <charset val="238"/>
    </font>
    <font>
      <b/>
      <sz val="10"/>
      <color rgb="FF0070C0"/>
      <name val="Calibri"/>
      <family val="2"/>
      <charset val="238"/>
      <scheme val="minor"/>
    </font>
    <font>
      <sz val="12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b/>
      <sz val="14"/>
      <color theme="7" tint="0.39997558519241921"/>
      <name val="Calibri"/>
      <family val="2"/>
      <charset val="238"/>
      <scheme val="minor"/>
    </font>
    <font>
      <sz val="11"/>
      <color rgb="FF00B0F0"/>
      <name val="Calibri"/>
      <family val="2"/>
      <charset val="238"/>
      <scheme val="minor"/>
    </font>
    <font>
      <b/>
      <u/>
      <sz val="18"/>
      <color theme="1"/>
      <name val="Calibri"/>
      <family val="2"/>
      <charset val="238"/>
      <scheme val="minor"/>
    </font>
    <font>
      <b/>
      <u/>
      <sz val="18"/>
      <color rgb="FFFF0000"/>
      <name val="Calibri"/>
      <family val="2"/>
      <charset val="238"/>
      <scheme val="minor"/>
    </font>
    <font>
      <sz val="11"/>
      <color theme="7" tint="-0.249977111117893"/>
      <name val="Calibri"/>
      <family val="2"/>
      <charset val="238"/>
      <scheme val="minor"/>
    </font>
    <font>
      <sz val="12"/>
      <color theme="7" tint="-0.249977111117893"/>
      <name val="Times New Roman"/>
      <family val="1"/>
      <charset val="238"/>
    </font>
    <font>
      <sz val="11"/>
      <name val="Calibri"/>
      <family val="2"/>
      <charset val="238"/>
      <scheme val="minor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9"/>
      <color rgb="FFC00000"/>
      <name val="Times New Roman"/>
      <family val="1"/>
      <charset val="238"/>
    </font>
    <font>
      <sz val="9"/>
      <color theme="8" tint="-0.249977111117893"/>
      <name val="Times New Roman"/>
      <family val="1"/>
      <charset val="238"/>
    </font>
  </fonts>
  <fills count="11">
    <fill>
      <patternFill patternType="none"/>
    </fill>
    <fill>
      <patternFill patternType="gray125"/>
    </fill>
    <fill>
      <patternFill patternType="solid">
        <fgColor rgb="FF3399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8">
    <xf numFmtId="0" fontId="0" fillId="0" borderId="0" xfId="0"/>
    <xf numFmtId="0" fontId="3" fillId="0" borderId="1" xfId="0" applyFont="1" applyBorder="1"/>
    <xf numFmtId="0" fontId="3" fillId="2" borderId="1" xfId="0" applyFont="1" applyFill="1" applyBorder="1"/>
    <xf numFmtId="0" fontId="4" fillId="3" borderId="1" xfId="0" applyFont="1" applyFill="1" applyBorder="1"/>
    <xf numFmtId="0" fontId="5" fillId="3" borderId="1" xfId="0" applyFont="1" applyFill="1" applyBorder="1"/>
    <xf numFmtId="0" fontId="6" fillId="4" borderId="1" xfId="0" applyFont="1" applyFill="1" applyBorder="1"/>
    <xf numFmtId="0" fontId="7" fillId="4" borderId="1" xfId="0" applyFont="1" applyFill="1" applyBorder="1"/>
    <xf numFmtId="0" fontId="3" fillId="5" borderId="1" xfId="0" applyFont="1" applyFill="1" applyBorder="1"/>
    <xf numFmtId="0" fontId="8" fillId="5" borderId="1" xfId="0" applyFont="1" applyFill="1" applyBorder="1"/>
    <xf numFmtId="0" fontId="9" fillId="5" borderId="1" xfId="0" applyFont="1" applyFill="1" applyBorder="1"/>
    <xf numFmtId="0" fontId="9" fillId="5" borderId="1" xfId="0" applyFont="1" applyFill="1" applyBorder="1" applyAlignment="1">
      <alignment horizontal="left" wrapText="1"/>
    </xf>
    <xf numFmtId="0" fontId="9" fillId="5" borderId="1" xfId="0" applyFont="1" applyFill="1" applyBorder="1" applyAlignment="1">
      <alignment wrapText="1"/>
    </xf>
    <xf numFmtId="0" fontId="3" fillId="5" borderId="1" xfId="0" applyFont="1" applyFill="1" applyBorder="1" applyAlignment="1">
      <alignment wrapText="1"/>
    </xf>
    <xf numFmtId="0" fontId="3" fillId="3" borderId="1" xfId="0" applyFont="1" applyFill="1" applyBorder="1" applyAlignment="1">
      <alignment wrapText="1"/>
    </xf>
    <xf numFmtId="0" fontId="9" fillId="3" borderId="1" xfId="0" applyFont="1" applyFill="1" applyBorder="1"/>
    <xf numFmtId="0" fontId="10" fillId="5" borderId="1" xfId="0" applyFont="1" applyFill="1" applyBorder="1"/>
    <xf numFmtId="0" fontId="6" fillId="5" borderId="1" xfId="0" applyFont="1" applyFill="1" applyBorder="1"/>
    <xf numFmtId="0" fontId="11" fillId="3" borderId="1" xfId="0" applyFont="1" applyFill="1" applyBorder="1" applyAlignment="1">
      <alignment wrapText="1"/>
    </xf>
    <xf numFmtId="0" fontId="7" fillId="5" borderId="1" xfId="0" applyFont="1" applyFill="1" applyBorder="1"/>
    <xf numFmtId="0" fontId="12" fillId="0" borderId="0" xfId="0" applyFont="1" applyAlignment="1">
      <alignment horizontal="center" vertical="center" wrapText="1"/>
    </xf>
    <xf numFmtId="1" fontId="12" fillId="3" borderId="1" xfId="0" applyNumberFormat="1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1" fontId="0" fillId="0" borderId="0" xfId="0" applyNumberFormat="1"/>
    <xf numFmtId="3" fontId="13" fillId="0" borderId="1" xfId="1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3" fontId="13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2" fillId="0" borderId="0" xfId="0" applyFont="1"/>
    <xf numFmtId="3" fontId="13" fillId="0" borderId="1" xfId="1" applyNumberFormat="1" applyFont="1" applyFill="1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center" vertical="center"/>
    </xf>
    <xf numFmtId="3" fontId="13" fillId="0" borderId="1" xfId="0" applyNumberFormat="1" applyFont="1" applyFill="1" applyBorder="1" applyAlignment="1">
      <alignment horizontal="center" vertical="center"/>
    </xf>
    <xf numFmtId="0" fontId="14" fillId="6" borderId="1" xfId="1" applyFont="1" applyFill="1" applyBorder="1" applyAlignment="1">
      <alignment horizontal="center" vertical="center" wrapText="1"/>
    </xf>
    <xf numFmtId="0" fontId="14" fillId="6" borderId="1" xfId="0" applyFont="1" applyFill="1" applyBorder="1" applyAlignment="1">
      <alignment horizontal="center" vertical="center" wrapText="1"/>
    </xf>
    <xf numFmtId="0" fontId="7" fillId="7" borderId="2" xfId="1" applyFont="1" applyFill="1" applyBorder="1" applyAlignment="1">
      <alignment horizontal="center" vertical="center" wrapText="1"/>
    </xf>
    <xf numFmtId="0" fontId="7" fillId="8" borderId="2" xfId="0" applyFont="1" applyFill="1" applyBorder="1" applyAlignment="1">
      <alignment horizontal="center" vertical="center" wrapText="1"/>
    </xf>
    <xf numFmtId="0" fontId="7" fillId="7" borderId="2" xfId="0" applyFont="1" applyFill="1" applyBorder="1" applyAlignment="1">
      <alignment horizontal="center" vertical="center" wrapText="1"/>
    </xf>
    <xf numFmtId="0" fontId="7" fillId="9" borderId="2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1" fontId="15" fillId="0" borderId="4" xfId="0" applyNumberFormat="1" applyFont="1" applyBorder="1" applyAlignment="1">
      <alignment horizontal="center" vertical="center" wrapText="1"/>
    </xf>
    <xf numFmtId="1" fontId="15" fillId="0" borderId="4" xfId="0" applyNumberFormat="1" applyFont="1" applyBorder="1" applyAlignment="1">
      <alignment horizontal="center" vertical="center"/>
    </xf>
    <xf numFmtId="1" fontId="15" fillId="0" borderId="4" xfId="0" applyNumberFormat="1" applyFont="1" applyFill="1" applyBorder="1" applyAlignment="1">
      <alignment horizontal="center" vertical="center"/>
    </xf>
    <xf numFmtId="1" fontId="0" fillId="0" borderId="3" xfId="0" applyNumberFormat="1" applyBorder="1" applyAlignment="1">
      <alignment horizontal="right"/>
    </xf>
    <xf numFmtId="1" fontId="0" fillId="0" borderId="3" xfId="0" applyNumberFormat="1" applyFont="1" applyBorder="1" applyAlignment="1">
      <alignment horizontal="right"/>
    </xf>
    <xf numFmtId="0" fontId="0" fillId="0" borderId="0" xfId="0" applyAlignment="1">
      <alignment horizontal="right"/>
    </xf>
    <xf numFmtId="0" fontId="0" fillId="0" borderId="1" xfId="0" applyBorder="1"/>
    <xf numFmtId="9" fontId="0" fillId="4" borderId="1" xfId="0" applyNumberFormat="1" applyFill="1" applyBorder="1"/>
    <xf numFmtId="0" fontId="16" fillId="0" borderId="0" xfId="0" applyFont="1" applyAlignment="1">
      <alignment horizontal="center"/>
    </xf>
    <xf numFmtId="0" fontId="17" fillId="0" borderId="0" xfId="0" applyFont="1"/>
    <xf numFmtId="0" fontId="19" fillId="0" borderId="0" xfId="0" applyFont="1" applyFill="1"/>
    <xf numFmtId="3" fontId="20" fillId="0" borderId="0" xfId="1" applyNumberFormat="1" applyFont="1" applyFill="1" applyBorder="1" applyAlignment="1">
      <alignment horizontal="center" vertical="center"/>
    </xf>
    <xf numFmtId="3" fontId="20" fillId="0" borderId="0" xfId="1" applyNumberFormat="1" applyFont="1" applyFill="1" applyBorder="1" applyAlignment="1">
      <alignment horizontal="center" vertical="center" wrapText="1"/>
    </xf>
    <xf numFmtId="3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 wrapText="1"/>
    </xf>
    <xf numFmtId="0" fontId="21" fillId="0" borderId="0" xfId="0" applyFont="1" applyFill="1"/>
    <xf numFmtId="3" fontId="22" fillId="10" borderId="0" xfId="1" applyNumberFormat="1" applyFont="1" applyFill="1" applyBorder="1" applyAlignment="1">
      <alignment horizontal="center" vertical="center"/>
    </xf>
    <xf numFmtId="3" fontId="22" fillId="10" borderId="0" xfId="0" applyNumberFormat="1" applyFont="1" applyFill="1" applyBorder="1" applyAlignment="1">
      <alignment horizontal="center" vertical="center"/>
    </xf>
    <xf numFmtId="0" fontId="22" fillId="10" borderId="0" xfId="0" applyFont="1" applyFill="1" applyBorder="1" applyAlignment="1">
      <alignment horizontal="center" vertical="center" wrapText="1"/>
    </xf>
    <xf numFmtId="3" fontId="0" fillId="0" borderId="0" xfId="0" applyNumberFormat="1"/>
    <xf numFmtId="3" fontId="23" fillId="0" borderId="1" xfId="0" applyNumberFormat="1" applyFont="1" applyFill="1" applyBorder="1" applyAlignment="1">
      <alignment horizontal="center" vertical="center"/>
    </xf>
    <xf numFmtId="3" fontId="23" fillId="0" borderId="1" xfId="0" applyNumberFormat="1" applyFont="1" applyBorder="1" applyAlignment="1">
      <alignment horizontal="center" vertical="center"/>
    </xf>
    <xf numFmtId="3" fontId="0" fillId="0" borderId="1" xfId="0" applyNumberFormat="1" applyBorder="1"/>
    <xf numFmtId="0" fontId="24" fillId="0" borderId="1" xfId="0" applyFont="1" applyBorder="1"/>
    <xf numFmtId="0" fontId="14" fillId="6" borderId="3" xfId="0" applyFont="1" applyFill="1" applyBorder="1" applyAlignment="1">
      <alignment horizontal="center" vertical="center" wrapText="1"/>
    </xf>
    <xf numFmtId="0" fontId="14" fillId="6" borderId="2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left" wrapText="1"/>
    </xf>
    <xf numFmtId="0" fontId="3" fillId="5" borderId="6" xfId="0" applyFont="1" applyFill="1" applyBorder="1" applyAlignment="1">
      <alignment horizontal="left" wrapText="1"/>
    </xf>
  </cellXfs>
  <cellStyles count="2">
    <cellStyle name="Normál" xfId="0" builtinId="0"/>
    <cellStyle name="Normá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AV-START%20RESZLEGEK/6_Humaneroforras/62_HR%20gazdalkodas/621_Munkaero-gazdalkodas/egyeni%20mappak/Kissne%20Szelezsan%20Marianna/SZM_START_B/2016_b&#233;rint&#233;zked&#233;shez/jv/2016_06_06_interaktiv_tabl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aktív"/>
      <sheetName val="bértábla"/>
      <sheetName val="munkaidős"/>
      <sheetName val="bértábla_csoport"/>
      <sheetName val="munkakör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Jegyvizsgáló (belföldi)</v>
          </cell>
        </row>
        <row r="2">
          <cell r="A2" t="str">
            <v>Jegyvizsgáló (nemzetközi)</v>
          </cell>
        </row>
        <row r="3">
          <cell r="A3" t="str">
            <v>Vezető jegyvizsgáló (belföldi)</v>
          </cell>
        </row>
        <row r="4">
          <cell r="A4" t="str">
            <v>Vezető jegyvizsgáló (nemzetközi)</v>
          </cell>
        </row>
      </sheetData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S123"/>
  <sheetViews>
    <sheetView tabSelected="1" zoomScale="70" zoomScaleNormal="70" workbookViewId="0">
      <pane ySplit="10" topLeftCell="A11" activePane="bottomLeft" state="frozen"/>
      <selection activeCell="B8" sqref="B8:U9"/>
      <selection pane="bottomLeft" activeCell="K26" sqref="K26"/>
    </sheetView>
  </sheetViews>
  <sheetFormatPr defaultRowHeight="15" x14ac:dyDescent="0.25"/>
  <cols>
    <col min="1" max="2" width="21.7109375" customWidth="1"/>
    <col min="3" max="4" width="18.5703125" customWidth="1"/>
    <col min="5" max="5" width="19.7109375" customWidth="1"/>
    <col min="6" max="6" width="22.140625" customWidth="1"/>
    <col min="7" max="8" width="22.28515625" customWidth="1"/>
    <col min="9" max="11" width="21.85546875" customWidth="1"/>
    <col min="12" max="12" width="24.140625" customWidth="1"/>
    <col min="13" max="13" width="21.28515625" customWidth="1"/>
    <col min="14" max="15" width="19.5703125" customWidth="1"/>
    <col min="16" max="16" width="25" customWidth="1"/>
    <col min="17" max="17" width="30.7109375" customWidth="1"/>
    <col min="18" max="18" width="30.28515625" customWidth="1"/>
    <col min="19" max="19" width="25.28515625" customWidth="1"/>
  </cols>
  <sheetData>
    <row r="1" spans="1:19" s="55" customFormat="1" ht="39.75" hidden="1" customHeight="1" x14ac:dyDescent="0.3">
      <c r="A1" s="58" t="s">
        <v>242</v>
      </c>
      <c r="B1" s="56">
        <v>127500</v>
      </c>
      <c r="C1" s="56">
        <v>127500</v>
      </c>
      <c r="D1" s="56">
        <v>161000</v>
      </c>
      <c r="E1" s="56">
        <v>161000</v>
      </c>
      <c r="F1" s="56">
        <v>161000</v>
      </c>
      <c r="G1" s="56">
        <v>161000</v>
      </c>
      <c r="H1" s="56">
        <v>170000</v>
      </c>
      <c r="I1" s="56">
        <v>161000</v>
      </c>
      <c r="J1" s="57">
        <v>180000</v>
      </c>
      <c r="K1" s="57">
        <v>161000</v>
      </c>
      <c r="L1" s="56">
        <v>190000</v>
      </c>
      <c r="M1" s="56">
        <v>215000</v>
      </c>
      <c r="N1" s="56">
        <v>202400</v>
      </c>
      <c r="O1" s="56">
        <v>270000</v>
      </c>
      <c r="P1" s="56">
        <v>270000</v>
      </c>
      <c r="Q1" s="56">
        <v>300000</v>
      </c>
      <c r="R1" s="56">
        <v>314300</v>
      </c>
      <c r="S1" s="56">
        <v>394400</v>
      </c>
    </row>
    <row r="2" spans="1:19" s="50" customFormat="1" ht="31.5" hidden="1" customHeight="1" x14ac:dyDescent="0.3">
      <c r="A2" s="54"/>
      <c r="B2" s="51" t="s">
        <v>238</v>
      </c>
      <c r="C2" s="52" t="s">
        <v>241</v>
      </c>
      <c r="D2" s="51"/>
      <c r="E2" s="51"/>
      <c r="F2" s="53"/>
      <c r="G2" s="52"/>
      <c r="H2" s="52" t="s">
        <v>240</v>
      </c>
      <c r="I2" s="51"/>
      <c r="J2" s="53"/>
      <c r="K2" s="53"/>
      <c r="L2" s="52" t="s">
        <v>240</v>
      </c>
      <c r="M2" s="52" t="s">
        <v>240</v>
      </c>
      <c r="N2" s="52"/>
      <c r="P2" s="52" t="s">
        <v>239</v>
      </c>
      <c r="Q2" s="51"/>
    </row>
    <row r="3" spans="1:19" s="50" customFormat="1" ht="15.6" hidden="1" x14ac:dyDescent="0.3">
      <c r="A3" s="54"/>
      <c r="B3" s="54"/>
      <c r="C3" s="51" t="s">
        <v>238</v>
      </c>
      <c r="D3" s="51"/>
      <c r="E3" s="51"/>
      <c r="F3" s="53"/>
      <c r="G3" s="52"/>
      <c r="H3" s="51"/>
      <c r="I3" s="51"/>
      <c r="J3" s="53"/>
      <c r="K3" s="53"/>
      <c r="N3" s="52"/>
      <c r="Q3" s="51"/>
    </row>
    <row r="4" spans="1:19" ht="23.45" hidden="1" x14ac:dyDescent="0.45">
      <c r="A4" s="49" t="s">
        <v>243</v>
      </c>
      <c r="B4" s="49"/>
      <c r="R4" s="48"/>
      <c r="S4" s="48"/>
    </row>
    <row r="5" spans="1:19" ht="20.25" hidden="1" customHeight="1" x14ac:dyDescent="0.3">
      <c r="E5" s="47">
        <v>0.1</v>
      </c>
      <c r="G5" s="47">
        <v>0.1</v>
      </c>
      <c r="H5" s="47">
        <v>0.1</v>
      </c>
      <c r="J5" s="47">
        <v>0.1</v>
      </c>
      <c r="L5" s="47">
        <v>0.1</v>
      </c>
      <c r="M5" s="47">
        <v>0.1</v>
      </c>
      <c r="P5" s="47">
        <v>0.1</v>
      </c>
    </row>
    <row r="6" spans="1:19" ht="14.45" hidden="1" x14ac:dyDescent="0.3">
      <c r="A6" s="45" t="s">
        <v>237</v>
      </c>
      <c r="B6" s="45"/>
      <c r="C6" s="45"/>
      <c r="D6" s="45"/>
      <c r="E6" s="46">
        <f>E11*(1+E5)</f>
        <v>179850</v>
      </c>
      <c r="F6" s="45"/>
      <c r="G6" s="46">
        <f>G11*(1+G5)</f>
        <v>184800.00000000003</v>
      </c>
      <c r="H6" s="46">
        <f>H11*(1+H5)</f>
        <v>192500.00000000003</v>
      </c>
      <c r="J6" s="46">
        <f>J11*(1+J5)</f>
        <v>214500.00000000003</v>
      </c>
      <c r="L6" s="46">
        <f>L11*(1+L5)</f>
        <v>236500.00000000003</v>
      </c>
      <c r="M6" s="46">
        <f>M11*(1+M5)</f>
        <v>253000.00000000003</v>
      </c>
      <c r="P6" s="46">
        <f>P11*(1+P5)</f>
        <v>313500</v>
      </c>
    </row>
    <row r="7" spans="1:19" ht="13.9" hidden="1" customHeight="1" x14ac:dyDescent="0.3">
      <c r="A7" s="45" t="s">
        <v>236</v>
      </c>
      <c r="B7" s="45"/>
      <c r="C7" s="45"/>
      <c r="D7" s="45"/>
      <c r="E7" s="43">
        <f>+E21</f>
        <v>2400</v>
      </c>
      <c r="F7" s="45"/>
      <c r="G7" s="43">
        <f>+G21</f>
        <v>2400</v>
      </c>
      <c r="H7" s="43">
        <f>+H21</f>
        <v>2500</v>
      </c>
      <c r="J7" s="44">
        <f>J21</f>
        <v>2800</v>
      </c>
      <c r="L7" s="43">
        <f>+L21</f>
        <v>3100</v>
      </c>
      <c r="M7" s="43">
        <f>+M21</f>
        <v>3300</v>
      </c>
      <c r="P7" s="43">
        <f>+P21</f>
        <v>4100</v>
      </c>
    </row>
    <row r="8" spans="1:19" s="38" customFormat="1" ht="36" hidden="1" x14ac:dyDescent="0.3">
      <c r="B8" s="39" t="s">
        <v>233</v>
      </c>
      <c r="C8" s="39" t="s">
        <v>233</v>
      </c>
      <c r="D8" s="39" t="s">
        <v>233</v>
      </c>
      <c r="E8" s="41" t="s">
        <v>235</v>
      </c>
      <c r="F8" s="39" t="s">
        <v>233</v>
      </c>
      <c r="G8" s="41" t="s">
        <v>235</v>
      </c>
      <c r="H8" s="41" t="s">
        <v>234</v>
      </c>
      <c r="I8" s="41" t="s">
        <v>231</v>
      </c>
      <c r="J8" s="41" t="s">
        <v>234</v>
      </c>
      <c r="K8" s="42" t="s">
        <v>233</v>
      </c>
      <c r="L8" s="41" t="s">
        <v>235</v>
      </c>
      <c r="M8" s="41" t="s">
        <v>234</v>
      </c>
      <c r="N8" s="41" t="s">
        <v>233</v>
      </c>
      <c r="O8" s="40" t="s">
        <v>233</v>
      </c>
      <c r="P8" s="40" t="s">
        <v>232</v>
      </c>
      <c r="Q8" s="40" t="s">
        <v>233</v>
      </c>
      <c r="R8" s="39" t="s">
        <v>231</v>
      </c>
      <c r="S8" s="39" t="s">
        <v>231</v>
      </c>
    </row>
    <row r="9" spans="1:19" ht="83.25" customHeight="1" x14ac:dyDescent="0.25">
      <c r="A9" s="64" t="s">
        <v>230</v>
      </c>
      <c r="B9" s="36" t="s">
        <v>229</v>
      </c>
      <c r="C9" s="36" t="s">
        <v>228</v>
      </c>
      <c r="D9" s="36" t="s">
        <v>227</v>
      </c>
      <c r="E9" s="35" t="s">
        <v>226</v>
      </c>
      <c r="F9" s="36" t="s">
        <v>225</v>
      </c>
      <c r="G9" s="35" t="s">
        <v>224</v>
      </c>
      <c r="H9" s="37" t="s">
        <v>223</v>
      </c>
      <c r="I9" s="36" t="s">
        <v>222</v>
      </c>
      <c r="J9" s="37" t="s">
        <v>221</v>
      </c>
      <c r="K9" s="36" t="s">
        <v>355</v>
      </c>
      <c r="L9" s="37" t="s">
        <v>220</v>
      </c>
      <c r="M9" s="37" t="s">
        <v>357</v>
      </c>
      <c r="N9" s="36" t="s">
        <v>219</v>
      </c>
      <c r="O9" s="36" t="s">
        <v>218</v>
      </c>
      <c r="P9" s="37" t="s">
        <v>358</v>
      </c>
      <c r="Q9" s="36" t="s">
        <v>217</v>
      </c>
      <c r="R9" s="34" t="s">
        <v>216</v>
      </c>
      <c r="S9" s="34" t="s">
        <v>215</v>
      </c>
    </row>
    <row r="10" spans="1:19" ht="15.75" x14ac:dyDescent="0.25">
      <c r="A10" s="65"/>
      <c r="B10" s="33" t="s">
        <v>214</v>
      </c>
      <c r="C10" s="33" t="s">
        <v>214</v>
      </c>
      <c r="D10" s="33" t="s">
        <v>214</v>
      </c>
      <c r="E10" s="33" t="s">
        <v>214</v>
      </c>
      <c r="F10" s="33" t="s">
        <v>214</v>
      </c>
      <c r="G10" s="33" t="s">
        <v>214</v>
      </c>
      <c r="H10" s="33" t="s">
        <v>214</v>
      </c>
      <c r="I10" s="33" t="s">
        <v>214</v>
      </c>
      <c r="J10" s="33" t="s">
        <v>214</v>
      </c>
      <c r="K10" s="33" t="s">
        <v>214</v>
      </c>
      <c r="L10" s="33" t="s">
        <v>214</v>
      </c>
      <c r="M10" s="33" t="s">
        <v>214</v>
      </c>
      <c r="N10" s="33" t="s">
        <v>214</v>
      </c>
      <c r="O10" s="33" t="s">
        <v>214</v>
      </c>
      <c r="P10" s="33" t="s">
        <v>214</v>
      </c>
      <c r="Q10" s="33" t="s">
        <v>214</v>
      </c>
      <c r="R10" s="32" t="s">
        <v>214</v>
      </c>
      <c r="S10" s="32" t="s">
        <v>214</v>
      </c>
    </row>
    <row r="11" spans="1:19" s="28" customFormat="1" ht="15.75" x14ac:dyDescent="0.25">
      <c r="A11" s="26" t="s">
        <v>213</v>
      </c>
      <c r="B11" s="25">
        <v>127500</v>
      </c>
      <c r="C11" s="25">
        <v>134000</v>
      </c>
      <c r="D11" s="25">
        <v>161000</v>
      </c>
      <c r="E11" s="25">
        <v>163500</v>
      </c>
      <c r="F11" s="31">
        <v>165000</v>
      </c>
      <c r="G11" s="31">
        <v>168000</v>
      </c>
      <c r="H11" s="31">
        <v>175000</v>
      </c>
      <c r="I11" s="31">
        <v>170000</v>
      </c>
      <c r="J11" s="31">
        <v>195000</v>
      </c>
      <c r="K11" s="31">
        <v>185000</v>
      </c>
      <c r="L11" s="31">
        <v>215000</v>
      </c>
      <c r="M11" s="31">
        <v>230000</v>
      </c>
      <c r="N11" s="31">
        <v>220000</v>
      </c>
      <c r="O11" s="30">
        <v>270000</v>
      </c>
      <c r="P11" s="60">
        <v>285000</v>
      </c>
      <c r="Q11" s="30">
        <v>320000</v>
      </c>
      <c r="R11" s="29">
        <v>385000</v>
      </c>
      <c r="S11" s="29">
        <v>484000</v>
      </c>
    </row>
    <row r="12" spans="1:19" ht="15.75" x14ac:dyDescent="0.25">
      <c r="A12" s="27" t="s">
        <v>212</v>
      </c>
      <c r="B12" s="25">
        <v>129500</v>
      </c>
      <c r="C12" s="25">
        <v>136100</v>
      </c>
      <c r="D12" s="25">
        <v>163500</v>
      </c>
      <c r="E12" s="25">
        <f t="shared" ref="E12:E18" si="0">+E11+$E$7</f>
        <v>165900</v>
      </c>
      <c r="F12" s="25">
        <v>167500</v>
      </c>
      <c r="G12" s="25">
        <f t="shared" ref="G12:H18" si="1">+G11+$H$7</f>
        <v>170500</v>
      </c>
      <c r="H12" s="25">
        <f t="shared" si="1"/>
        <v>177500</v>
      </c>
      <c r="I12" s="25">
        <v>172600</v>
      </c>
      <c r="J12" s="25">
        <f t="shared" ref="J12:J18" si="2">+J11+$J$7</f>
        <v>197800</v>
      </c>
      <c r="K12" s="25">
        <v>187800</v>
      </c>
      <c r="L12" s="25">
        <f t="shared" ref="L12:L18" si="3">+L11+$L$7</f>
        <v>218100</v>
      </c>
      <c r="M12" s="25">
        <f t="shared" ref="M12:M18" si="4">+M11+$M$7</f>
        <v>233300</v>
      </c>
      <c r="N12" s="25">
        <v>223300</v>
      </c>
      <c r="O12" s="24">
        <v>274100</v>
      </c>
      <c r="P12" s="61">
        <f t="shared" ref="P12:P18" si="5">+P11+$P$7</f>
        <v>289100</v>
      </c>
      <c r="Q12" s="24">
        <v>324800</v>
      </c>
      <c r="R12" s="23">
        <v>390800</v>
      </c>
      <c r="S12" s="23">
        <v>491300</v>
      </c>
    </row>
    <row r="13" spans="1:19" ht="15.75" x14ac:dyDescent="0.25">
      <c r="A13" s="27" t="s">
        <v>211</v>
      </c>
      <c r="B13" s="25">
        <v>131500</v>
      </c>
      <c r="C13" s="25">
        <v>138200</v>
      </c>
      <c r="D13" s="25">
        <v>166000</v>
      </c>
      <c r="E13" s="25">
        <f t="shared" si="0"/>
        <v>168300</v>
      </c>
      <c r="F13" s="25">
        <v>170000</v>
      </c>
      <c r="G13" s="25">
        <f t="shared" si="1"/>
        <v>173000</v>
      </c>
      <c r="H13" s="25">
        <f t="shared" si="1"/>
        <v>180000</v>
      </c>
      <c r="I13" s="25">
        <v>175200</v>
      </c>
      <c r="J13" s="25">
        <f t="shared" si="2"/>
        <v>200600</v>
      </c>
      <c r="K13" s="25">
        <v>190600</v>
      </c>
      <c r="L13" s="25">
        <f t="shared" si="3"/>
        <v>221200</v>
      </c>
      <c r="M13" s="25">
        <f t="shared" si="4"/>
        <v>236600</v>
      </c>
      <c r="N13" s="25">
        <v>226600</v>
      </c>
      <c r="O13" s="24">
        <v>278200</v>
      </c>
      <c r="P13" s="61">
        <f t="shared" si="5"/>
        <v>293200</v>
      </c>
      <c r="Q13" s="24">
        <v>329600</v>
      </c>
      <c r="R13" s="23">
        <v>396600</v>
      </c>
      <c r="S13" s="23">
        <v>498600</v>
      </c>
    </row>
    <row r="14" spans="1:19" ht="15.75" x14ac:dyDescent="0.25">
      <c r="A14" s="27" t="s">
        <v>210</v>
      </c>
      <c r="B14" s="25">
        <v>133500</v>
      </c>
      <c r="C14" s="25">
        <v>140300</v>
      </c>
      <c r="D14" s="25">
        <v>168500</v>
      </c>
      <c r="E14" s="25">
        <f t="shared" si="0"/>
        <v>170700</v>
      </c>
      <c r="F14" s="25">
        <v>172500</v>
      </c>
      <c r="G14" s="25">
        <f t="shared" si="1"/>
        <v>175500</v>
      </c>
      <c r="H14" s="25">
        <f t="shared" si="1"/>
        <v>182500</v>
      </c>
      <c r="I14" s="25">
        <v>177800</v>
      </c>
      <c r="J14" s="25">
        <f t="shared" si="2"/>
        <v>203400</v>
      </c>
      <c r="K14" s="25">
        <v>193400</v>
      </c>
      <c r="L14" s="25">
        <f t="shared" si="3"/>
        <v>224300</v>
      </c>
      <c r="M14" s="25">
        <f t="shared" si="4"/>
        <v>239900</v>
      </c>
      <c r="N14" s="25">
        <v>229900</v>
      </c>
      <c r="O14" s="24">
        <v>282300</v>
      </c>
      <c r="P14" s="61">
        <f t="shared" si="5"/>
        <v>297300</v>
      </c>
      <c r="Q14" s="24">
        <v>334400</v>
      </c>
      <c r="R14" s="23">
        <v>402400</v>
      </c>
      <c r="S14" s="23">
        <v>505900</v>
      </c>
    </row>
    <row r="15" spans="1:19" ht="15.75" x14ac:dyDescent="0.25">
      <c r="A15" s="27" t="s">
        <v>209</v>
      </c>
      <c r="B15" s="25">
        <v>135500</v>
      </c>
      <c r="C15" s="25">
        <v>142400</v>
      </c>
      <c r="D15" s="25">
        <v>171000</v>
      </c>
      <c r="E15" s="25">
        <f t="shared" si="0"/>
        <v>173100</v>
      </c>
      <c r="F15" s="25">
        <v>175000</v>
      </c>
      <c r="G15" s="25">
        <f t="shared" si="1"/>
        <v>178000</v>
      </c>
      <c r="H15" s="25">
        <f t="shared" si="1"/>
        <v>185000</v>
      </c>
      <c r="I15" s="25">
        <v>180400</v>
      </c>
      <c r="J15" s="25">
        <f t="shared" si="2"/>
        <v>206200</v>
      </c>
      <c r="K15" s="25">
        <v>196200</v>
      </c>
      <c r="L15" s="25">
        <f t="shared" si="3"/>
        <v>227400</v>
      </c>
      <c r="M15" s="25">
        <f t="shared" si="4"/>
        <v>243200</v>
      </c>
      <c r="N15" s="25">
        <v>233200</v>
      </c>
      <c r="O15" s="24">
        <v>286400</v>
      </c>
      <c r="P15" s="61">
        <f t="shared" si="5"/>
        <v>301400</v>
      </c>
      <c r="Q15" s="24">
        <v>339200</v>
      </c>
      <c r="R15" s="23">
        <v>408200</v>
      </c>
      <c r="S15" s="23">
        <v>513200</v>
      </c>
    </row>
    <row r="16" spans="1:19" ht="15.75" x14ac:dyDescent="0.25">
      <c r="A16" s="27" t="s">
        <v>208</v>
      </c>
      <c r="B16" s="25">
        <v>137500</v>
      </c>
      <c r="C16" s="25">
        <v>144500</v>
      </c>
      <c r="D16" s="25">
        <v>173500</v>
      </c>
      <c r="E16" s="25">
        <f t="shared" si="0"/>
        <v>175500</v>
      </c>
      <c r="F16" s="25">
        <v>177500</v>
      </c>
      <c r="G16" s="25">
        <f t="shared" si="1"/>
        <v>180500</v>
      </c>
      <c r="H16" s="25">
        <f t="shared" si="1"/>
        <v>187500</v>
      </c>
      <c r="I16" s="25">
        <v>183000</v>
      </c>
      <c r="J16" s="25">
        <f t="shared" si="2"/>
        <v>209000</v>
      </c>
      <c r="K16" s="25">
        <v>199000</v>
      </c>
      <c r="L16" s="25">
        <f t="shared" si="3"/>
        <v>230500</v>
      </c>
      <c r="M16" s="25">
        <f t="shared" si="4"/>
        <v>246500</v>
      </c>
      <c r="N16" s="25">
        <v>236500</v>
      </c>
      <c r="O16" s="24">
        <v>290500</v>
      </c>
      <c r="P16" s="61">
        <f t="shared" si="5"/>
        <v>305500</v>
      </c>
      <c r="Q16" s="24">
        <v>344000</v>
      </c>
      <c r="R16" s="23">
        <v>414000</v>
      </c>
      <c r="S16" s="23">
        <v>520500</v>
      </c>
    </row>
    <row r="17" spans="1:19" ht="15.75" x14ac:dyDescent="0.25">
      <c r="A17" s="27" t="s">
        <v>207</v>
      </c>
      <c r="B17" s="25">
        <v>139500</v>
      </c>
      <c r="C17" s="25">
        <v>146600</v>
      </c>
      <c r="D17" s="25">
        <v>176000</v>
      </c>
      <c r="E17" s="25">
        <f t="shared" si="0"/>
        <v>177900</v>
      </c>
      <c r="F17" s="25">
        <v>180000</v>
      </c>
      <c r="G17" s="25">
        <f t="shared" si="1"/>
        <v>183000</v>
      </c>
      <c r="H17" s="25">
        <f t="shared" si="1"/>
        <v>190000</v>
      </c>
      <c r="I17" s="25">
        <v>185600</v>
      </c>
      <c r="J17" s="25">
        <f t="shared" si="2"/>
        <v>211800</v>
      </c>
      <c r="K17" s="25">
        <v>201800</v>
      </c>
      <c r="L17" s="25">
        <f t="shared" si="3"/>
        <v>233600</v>
      </c>
      <c r="M17" s="25">
        <f t="shared" si="4"/>
        <v>249800</v>
      </c>
      <c r="N17" s="25">
        <v>239800</v>
      </c>
      <c r="O17" s="24">
        <v>294600</v>
      </c>
      <c r="P17" s="61">
        <f t="shared" si="5"/>
        <v>309600</v>
      </c>
      <c r="Q17" s="24">
        <v>348800</v>
      </c>
      <c r="R17" s="23">
        <v>419800</v>
      </c>
      <c r="S17" s="23">
        <v>527800</v>
      </c>
    </row>
    <row r="18" spans="1:19" ht="15.75" x14ac:dyDescent="0.25">
      <c r="A18" s="27" t="s">
        <v>244</v>
      </c>
      <c r="B18" s="25">
        <v>141500</v>
      </c>
      <c r="C18" s="25">
        <v>148700</v>
      </c>
      <c r="D18" s="25">
        <v>178500</v>
      </c>
      <c r="E18" s="25">
        <f t="shared" si="0"/>
        <v>180300</v>
      </c>
      <c r="F18" s="25">
        <v>182500</v>
      </c>
      <c r="G18" s="25">
        <f t="shared" si="1"/>
        <v>185500</v>
      </c>
      <c r="H18" s="25">
        <f t="shared" si="1"/>
        <v>192500</v>
      </c>
      <c r="I18" s="25">
        <v>188200</v>
      </c>
      <c r="J18" s="25">
        <f t="shared" si="2"/>
        <v>214600</v>
      </c>
      <c r="K18" s="25">
        <v>204600</v>
      </c>
      <c r="L18" s="25">
        <f t="shared" si="3"/>
        <v>236700</v>
      </c>
      <c r="M18" s="25">
        <f t="shared" si="4"/>
        <v>253100</v>
      </c>
      <c r="N18" s="25">
        <v>243100</v>
      </c>
      <c r="O18" s="24">
        <v>298700</v>
      </c>
      <c r="P18" s="61">
        <f t="shared" si="5"/>
        <v>313700</v>
      </c>
      <c r="Q18" s="24">
        <v>353600</v>
      </c>
      <c r="R18" s="23">
        <v>425600</v>
      </c>
      <c r="S18" s="23">
        <v>535100</v>
      </c>
    </row>
    <row r="19" spans="1:19" ht="15.75" x14ac:dyDescent="0.25">
      <c r="A19" s="27" t="s">
        <v>245</v>
      </c>
      <c r="B19" s="25">
        <f>B18+(B18-B17)</f>
        <v>143500</v>
      </c>
      <c r="C19" s="25">
        <f t="shared" ref="C19:S19" si="6">C18+(C18-C17)</f>
        <v>150800</v>
      </c>
      <c r="D19" s="25">
        <f t="shared" si="6"/>
        <v>181000</v>
      </c>
      <c r="E19" s="25">
        <f t="shared" si="6"/>
        <v>182700</v>
      </c>
      <c r="F19" s="25">
        <f t="shared" si="6"/>
        <v>185000</v>
      </c>
      <c r="G19" s="25">
        <f t="shared" si="6"/>
        <v>188000</v>
      </c>
      <c r="H19" s="25">
        <f t="shared" si="6"/>
        <v>195000</v>
      </c>
      <c r="I19" s="25">
        <f t="shared" si="6"/>
        <v>190800</v>
      </c>
      <c r="J19" s="25">
        <f t="shared" si="6"/>
        <v>217400</v>
      </c>
      <c r="K19" s="25">
        <f t="shared" si="6"/>
        <v>207400</v>
      </c>
      <c r="L19" s="25">
        <f t="shared" si="6"/>
        <v>239800</v>
      </c>
      <c r="M19" s="25">
        <f t="shared" si="6"/>
        <v>256400</v>
      </c>
      <c r="N19" s="25">
        <f t="shared" si="6"/>
        <v>246400</v>
      </c>
      <c r="O19" s="24">
        <f t="shared" si="6"/>
        <v>302800</v>
      </c>
      <c r="P19" s="61">
        <f t="shared" si="6"/>
        <v>317800</v>
      </c>
      <c r="Q19" s="24">
        <f t="shared" si="6"/>
        <v>358400</v>
      </c>
      <c r="R19" s="23">
        <f t="shared" si="6"/>
        <v>431400</v>
      </c>
      <c r="S19" s="23">
        <f t="shared" si="6"/>
        <v>542400</v>
      </c>
    </row>
    <row r="20" spans="1:19" ht="14.45" hidden="1" x14ac:dyDescent="0.3">
      <c r="C20" s="22"/>
      <c r="D20" s="22"/>
      <c r="E20" s="22">
        <f>+(E6-E11)/7</f>
        <v>2335.7142857142858</v>
      </c>
      <c r="F20" s="22"/>
      <c r="G20" s="22">
        <f>+(G6-G11)/7</f>
        <v>2400.0000000000041</v>
      </c>
      <c r="H20" s="22">
        <f>+(H6-H11)/7</f>
        <v>2500.0000000000041</v>
      </c>
      <c r="I20" s="22"/>
      <c r="J20" s="22">
        <f>+(J6-J11)/7</f>
        <v>2785.7142857142899</v>
      </c>
      <c r="K20" s="22"/>
      <c r="L20" s="22">
        <f>+(L6-L11)/7</f>
        <v>3071.4285714285757</v>
      </c>
      <c r="M20" s="22">
        <f>+(M6-M11)/7</f>
        <v>3285.7142857142899</v>
      </c>
      <c r="N20" s="22"/>
      <c r="O20" s="22"/>
      <c r="P20" s="22">
        <f>+(P6-P11)/7</f>
        <v>4071.4285714285716</v>
      </c>
      <c r="Q20" s="22"/>
    </row>
    <row r="21" spans="1:19" ht="14.45" hidden="1" x14ac:dyDescent="0.3">
      <c r="C21" s="22"/>
      <c r="D21" s="22"/>
      <c r="E21" s="22">
        <f>ROUNDUP(E20,-2)</f>
        <v>2400</v>
      </c>
      <c r="F21" s="22"/>
      <c r="G21" s="22">
        <f>ROUNDUP(G20,-2)</f>
        <v>2400</v>
      </c>
      <c r="H21" s="22">
        <f>ROUNDUP(H20,-2)</f>
        <v>2500</v>
      </c>
      <c r="I21" s="22"/>
      <c r="J21" s="22">
        <f>ROUNDUP(J20,-2)</f>
        <v>2800</v>
      </c>
      <c r="K21" s="22"/>
      <c r="L21" s="22">
        <f>ROUNDUP(L20,-2)</f>
        <v>3100</v>
      </c>
      <c r="M21" s="22">
        <f>ROUNDUP(M20,-2)</f>
        <v>3300</v>
      </c>
      <c r="N21" s="22"/>
      <c r="O21" s="22"/>
      <c r="P21" s="22">
        <f>ROUNDUP(P20,-2)</f>
        <v>4100</v>
      </c>
      <c r="Q21" s="22"/>
    </row>
    <row r="22" spans="1:19" ht="14.45" x14ac:dyDescent="0.3">
      <c r="B22" s="59"/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59"/>
      <c r="Q22" s="59"/>
      <c r="R22" s="62"/>
      <c r="S22" s="62"/>
    </row>
    <row r="23" spans="1:19" s="19" customFormat="1" ht="56.25" hidden="1" customHeight="1" x14ac:dyDescent="0.3">
      <c r="A23" s="21" t="s">
        <v>206</v>
      </c>
      <c r="B23" s="20" t="s">
        <v>204</v>
      </c>
      <c r="C23" s="20" t="s">
        <v>204</v>
      </c>
      <c r="D23" s="20" t="s">
        <v>204</v>
      </c>
      <c r="E23" s="20" t="s">
        <v>205</v>
      </c>
      <c r="F23" s="20" t="s">
        <v>204</v>
      </c>
      <c r="G23" s="20" t="s">
        <v>205</v>
      </c>
      <c r="H23" s="20" t="s">
        <v>205</v>
      </c>
      <c r="I23" s="20" t="s">
        <v>204</v>
      </c>
      <c r="J23" s="20" t="s">
        <v>205</v>
      </c>
      <c r="K23" s="20" t="s">
        <v>204</v>
      </c>
      <c r="L23" s="20" t="s">
        <v>205</v>
      </c>
      <c r="M23" s="20" t="s">
        <v>205</v>
      </c>
      <c r="N23" s="20" t="s">
        <v>204</v>
      </c>
      <c r="O23" s="20"/>
      <c r="P23" s="20" t="s">
        <v>203</v>
      </c>
      <c r="Q23" s="20" t="s">
        <v>203</v>
      </c>
      <c r="R23" s="20" t="s">
        <v>202</v>
      </c>
      <c r="S23" s="20" t="s">
        <v>202</v>
      </c>
    </row>
    <row r="24" spans="1:19" ht="36.75" x14ac:dyDescent="0.25">
      <c r="A24" s="18" t="s">
        <v>201</v>
      </c>
      <c r="B24" s="18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7" t="s">
        <v>200</v>
      </c>
      <c r="Q24" s="16"/>
      <c r="R24" s="46"/>
      <c r="S24" s="46"/>
    </row>
    <row r="25" spans="1:19" x14ac:dyDescent="0.25">
      <c r="A25" s="7" t="s">
        <v>413</v>
      </c>
      <c r="B25" s="7"/>
      <c r="C25" s="7"/>
      <c r="D25" s="8" t="s">
        <v>199</v>
      </c>
      <c r="E25" s="8"/>
      <c r="F25" s="7" t="s">
        <v>198</v>
      </c>
      <c r="G25" s="7"/>
      <c r="H25" s="7"/>
      <c r="I25" s="7" t="s">
        <v>197</v>
      </c>
      <c r="J25" s="7"/>
      <c r="K25" s="8" t="s">
        <v>196</v>
      </c>
      <c r="L25" s="8"/>
      <c r="M25" s="7"/>
      <c r="N25" s="7"/>
      <c r="O25" s="7" t="s">
        <v>195</v>
      </c>
      <c r="P25" s="7"/>
      <c r="Q25" s="7" t="s">
        <v>194</v>
      </c>
      <c r="R25" s="46"/>
      <c r="S25" s="46"/>
    </row>
    <row r="26" spans="1:19" ht="40.9" customHeight="1" x14ac:dyDescent="0.25">
      <c r="A26" s="66" t="s">
        <v>415</v>
      </c>
      <c r="B26" s="67"/>
      <c r="C26" s="7"/>
      <c r="D26" s="8" t="s">
        <v>193</v>
      </c>
      <c r="E26" s="8"/>
      <c r="F26" s="7" t="s">
        <v>192</v>
      </c>
      <c r="G26" s="7"/>
      <c r="H26" s="7"/>
      <c r="I26" s="7" t="s">
        <v>191</v>
      </c>
      <c r="J26" s="7"/>
      <c r="K26" s="7" t="s">
        <v>190</v>
      </c>
      <c r="L26" s="7"/>
      <c r="M26" s="7"/>
      <c r="N26" s="15" t="s">
        <v>189</v>
      </c>
      <c r="O26" s="7" t="s">
        <v>188</v>
      </c>
      <c r="P26" s="7"/>
      <c r="Q26" s="7" t="s">
        <v>187</v>
      </c>
      <c r="R26" s="46"/>
      <c r="S26" s="46"/>
    </row>
    <row r="27" spans="1:19" x14ac:dyDescent="0.25">
      <c r="A27" s="7" t="s">
        <v>414</v>
      </c>
      <c r="B27" s="7"/>
      <c r="C27" s="7"/>
      <c r="D27" s="7"/>
      <c r="E27" s="7"/>
      <c r="F27" s="7" t="s">
        <v>186</v>
      </c>
      <c r="G27" s="7"/>
      <c r="H27" s="7"/>
      <c r="I27" s="7" t="s">
        <v>185</v>
      </c>
      <c r="J27" s="7"/>
      <c r="K27" s="7" t="s">
        <v>184</v>
      </c>
      <c r="L27" s="7"/>
      <c r="M27" s="7"/>
      <c r="N27" s="7" t="s">
        <v>183</v>
      </c>
      <c r="O27" s="7"/>
      <c r="P27" s="14" t="s">
        <v>182</v>
      </c>
      <c r="Q27" s="7" t="s">
        <v>181</v>
      </c>
      <c r="R27" s="46"/>
      <c r="S27" s="46"/>
    </row>
    <row r="28" spans="1:19" ht="36.75" x14ac:dyDescent="0.25">
      <c r="A28" s="7" t="s">
        <v>416</v>
      </c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17" t="s">
        <v>180</v>
      </c>
      <c r="Q28" s="7"/>
      <c r="R28" s="46"/>
      <c r="S28" s="46"/>
    </row>
    <row r="29" spans="1:19" ht="36.75" x14ac:dyDescent="0.25">
      <c r="A29" s="7" t="s">
        <v>417</v>
      </c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13" t="s">
        <v>179</v>
      </c>
      <c r="Q29" s="7"/>
      <c r="R29" s="46"/>
      <c r="S29" s="46"/>
    </row>
    <row r="30" spans="1:19" ht="36.75" x14ac:dyDescent="0.25">
      <c r="A30" s="7"/>
      <c r="B30" s="7"/>
      <c r="C30" s="7"/>
      <c r="D30" s="7"/>
      <c r="E30" s="7"/>
      <c r="F30" s="11" t="s">
        <v>178</v>
      </c>
      <c r="G30" s="11"/>
      <c r="H30" s="12"/>
      <c r="I30" s="7"/>
      <c r="J30" s="7"/>
      <c r="K30" s="7" t="s">
        <v>177</v>
      </c>
      <c r="L30" s="7"/>
      <c r="M30" s="7"/>
      <c r="N30" s="11"/>
      <c r="O30" s="7"/>
      <c r="P30" s="9" t="s">
        <v>176</v>
      </c>
      <c r="Q30" s="7" t="s">
        <v>175</v>
      </c>
      <c r="R30" s="46"/>
      <c r="S30" s="46"/>
    </row>
    <row r="31" spans="1:19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9" t="s">
        <v>356</v>
      </c>
      <c r="L31" s="9"/>
      <c r="M31" s="7"/>
      <c r="N31" s="7" t="s">
        <v>174</v>
      </c>
      <c r="O31" s="7" t="s">
        <v>173</v>
      </c>
      <c r="P31" s="9" t="s">
        <v>172</v>
      </c>
      <c r="Q31" s="7" t="s">
        <v>171</v>
      </c>
      <c r="R31" s="46"/>
      <c r="S31" s="46"/>
    </row>
    <row r="32" spans="1:19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 t="s">
        <v>170</v>
      </c>
      <c r="L32" s="7"/>
      <c r="M32" s="7"/>
      <c r="N32" s="7"/>
      <c r="O32" s="7"/>
      <c r="P32" s="8" t="s">
        <v>169</v>
      </c>
      <c r="Q32" s="7" t="s">
        <v>168</v>
      </c>
      <c r="R32" s="46"/>
      <c r="S32" s="46"/>
    </row>
    <row r="33" spans="1:19" ht="24.75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 t="s">
        <v>167</v>
      </c>
      <c r="L33" s="7"/>
      <c r="M33" s="7"/>
      <c r="N33" s="7"/>
      <c r="O33" s="7" t="s">
        <v>166</v>
      </c>
      <c r="P33" s="8" t="s">
        <v>165</v>
      </c>
      <c r="Q33" s="10" t="s">
        <v>164</v>
      </c>
      <c r="R33" s="46"/>
      <c r="S33" s="46"/>
    </row>
    <row r="34" spans="1:19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 t="s">
        <v>163</v>
      </c>
      <c r="L34" s="7"/>
      <c r="M34" s="7"/>
      <c r="N34" s="7" t="s">
        <v>162</v>
      </c>
      <c r="O34" s="7"/>
      <c r="P34" s="8" t="s">
        <v>161</v>
      </c>
      <c r="Q34" s="7" t="s">
        <v>160</v>
      </c>
      <c r="R34" s="46"/>
      <c r="S34" s="46"/>
    </row>
    <row r="35" spans="1:19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9"/>
      <c r="Q35" s="7" t="s">
        <v>159</v>
      </c>
      <c r="R35" s="46"/>
      <c r="S35" s="46"/>
    </row>
    <row r="36" spans="1:19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 t="s">
        <v>158</v>
      </c>
      <c r="P36" s="7"/>
      <c r="Q36" s="7" t="s">
        <v>157</v>
      </c>
      <c r="R36" s="46"/>
      <c r="S36" s="46"/>
    </row>
    <row r="37" spans="1:19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 t="s">
        <v>156</v>
      </c>
      <c r="P37" s="7"/>
      <c r="Q37" s="8" t="s">
        <v>155</v>
      </c>
      <c r="R37" s="46"/>
      <c r="S37" s="46"/>
    </row>
    <row r="38" spans="1:19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8"/>
      <c r="Q38" s="7" t="s">
        <v>154</v>
      </c>
      <c r="R38" s="46"/>
      <c r="S38" s="46"/>
    </row>
    <row r="39" spans="1:19" ht="14.45" x14ac:dyDescent="0.3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46"/>
      <c r="S39" s="46"/>
    </row>
    <row r="40" spans="1:19" ht="15.75" x14ac:dyDescent="0.25">
      <c r="A40" s="6" t="s">
        <v>359</v>
      </c>
      <c r="B40" s="6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</row>
    <row r="41" spans="1:19" x14ac:dyDescent="0.25">
      <c r="A41" s="1"/>
      <c r="B41" s="1" t="s">
        <v>153</v>
      </c>
      <c r="C41" s="1" t="s">
        <v>152</v>
      </c>
      <c r="D41" s="1" t="s">
        <v>151</v>
      </c>
      <c r="E41" s="4" t="s">
        <v>150</v>
      </c>
      <c r="F41" s="1" t="s">
        <v>149</v>
      </c>
      <c r="G41" s="4" t="s">
        <v>148</v>
      </c>
      <c r="H41" s="1" t="s">
        <v>147</v>
      </c>
      <c r="I41" s="1" t="s">
        <v>146</v>
      </c>
      <c r="J41" s="1" t="s">
        <v>145</v>
      </c>
      <c r="K41" s="1" t="s">
        <v>144</v>
      </c>
      <c r="L41" s="3" t="s">
        <v>143</v>
      </c>
      <c r="M41" s="1" t="s">
        <v>142</v>
      </c>
      <c r="N41" s="1" t="s">
        <v>141</v>
      </c>
      <c r="O41" s="1" t="s">
        <v>140</v>
      </c>
      <c r="P41" s="1"/>
      <c r="Q41" s="1" t="s">
        <v>139</v>
      </c>
      <c r="R41" s="63" t="s">
        <v>258</v>
      </c>
      <c r="S41" s="63" t="s">
        <v>330</v>
      </c>
    </row>
    <row r="42" spans="1:19" x14ac:dyDescent="0.25">
      <c r="A42" s="1"/>
      <c r="B42" s="1" t="s">
        <v>138</v>
      </c>
      <c r="C42" s="1" t="s">
        <v>137</v>
      </c>
      <c r="D42" s="1" t="s">
        <v>136</v>
      </c>
      <c r="E42" s="4" t="s">
        <v>135</v>
      </c>
      <c r="F42" s="1" t="s">
        <v>134</v>
      </c>
      <c r="G42" s="4" t="s">
        <v>133</v>
      </c>
      <c r="H42" s="1" t="s">
        <v>132</v>
      </c>
      <c r="I42" s="1" t="s">
        <v>131</v>
      </c>
      <c r="J42" s="1" t="s">
        <v>130</v>
      </c>
      <c r="K42" s="1" t="s">
        <v>129</v>
      </c>
      <c r="L42" s="3" t="s">
        <v>128</v>
      </c>
      <c r="M42" s="1"/>
      <c r="N42" s="1" t="s">
        <v>127</v>
      </c>
      <c r="O42" s="1" t="s">
        <v>126</v>
      </c>
      <c r="P42" s="1"/>
      <c r="Q42" s="1" t="s">
        <v>125</v>
      </c>
      <c r="R42" s="63" t="s">
        <v>274</v>
      </c>
      <c r="S42" s="63" t="s">
        <v>330</v>
      </c>
    </row>
    <row r="43" spans="1:19" x14ac:dyDescent="0.25">
      <c r="A43" s="1"/>
      <c r="B43" s="1" t="s">
        <v>124</v>
      </c>
      <c r="C43" s="1" t="s">
        <v>123</v>
      </c>
      <c r="D43" s="1" t="s">
        <v>122</v>
      </c>
      <c r="E43" s="4" t="s">
        <v>121</v>
      </c>
      <c r="F43" s="1" t="s">
        <v>120</v>
      </c>
      <c r="G43" s="4" t="s">
        <v>119</v>
      </c>
      <c r="H43" s="1" t="s">
        <v>118</v>
      </c>
      <c r="I43" s="1" t="s">
        <v>117</v>
      </c>
      <c r="J43" s="1" t="s">
        <v>116</v>
      </c>
      <c r="K43" s="1" t="s">
        <v>115</v>
      </c>
      <c r="L43" s="3" t="s">
        <v>114</v>
      </c>
      <c r="M43" s="1"/>
      <c r="N43" s="1" t="s">
        <v>113</v>
      </c>
      <c r="O43" s="1" t="s">
        <v>112</v>
      </c>
      <c r="P43" s="1"/>
      <c r="Q43" s="1" t="s">
        <v>111</v>
      </c>
      <c r="R43" s="63" t="s">
        <v>274</v>
      </c>
      <c r="S43" s="63" t="s">
        <v>331</v>
      </c>
    </row>
    <row r="44" spans="1:19" x14ac:dyDescent="0.25">
      <c r="A44" s="1"/>
      <c r="B44" s="1" t="s">
        <v>110</v>
      </c>
      <c r="C44" s="1" t="s">
        <v>109</v>
      </c>
      <c r="D44" s="1" t="s">
        <v>108</v>
      </c>
      <c r="E44" s="1"/>
      <c r="F44" s="1" t="s">
        <v>107</v>
      </c>
      <c r="G44" s="1"/>
      <c r="H44" s="1" t="s">
        <v>106</v>
      </c>
      <c r="I44" s="1" t="s">
        <v>105</v>
      </c>
      <c r="J44" s="1" t="s">
        <v>104</v>
      </c>
      <c r="K44" s="1" t="s">
        <v>103</v>
      </c>
      <c r="L44" s="3" t="s">
        <v>102</v>
      </c>
      <c r="M44" s="1"/>
      <c r="N44" s="1" t="s">
        <v>101</v>
      </c>
      <c r="O44" s="1" t="s">
        <v>100</v>
      </c>
      <c r="P44" s="1"/>
      <c r="Q44" s="1" t="s">
        <v>99</v>
      </c>
      <c r="R44" s="63" t="s">
        <v>275</v>
      </c>
      <c r="S44" s="63" t="s">
        <v>331</v>
      </c>
    </row>
    <row r="45" spans="1:19" x14ac:dyDescent="0.25">
      <c r="A45" s="1"/>
      <c r="B45" s="1" t="s">
        <v>98</v>
      </c>
      <c r="C45" s="1" t="s">
        <v>97</v>
      </c>
      <c r="D45" s="1" t="s">
        <v>96</v>
      </c>
      <c r="E45" s="1"/>
      <c r="F45" s="1" t="s">
        <v>95</v>
      </c>
      <c r="G45" s="1"/>
      <c r="H45" s="1" t="s">
        <v>94</v>
      </c>
      <c r="I45" s="1" t="s">
        <v>93</v>
      </c>
      <c r="J45" s="1" t="s">
        <v>92</v>
      </c>
      <c r="K45" s="1" t="s">
        <v>91</v>
      </c>
      <c r="L45" s="3" t="s">
        <v>90</v>
      </c>
      <c r="M45" s="1"/>
      <c r="N45" s="1" t="s">
        <v>89</v>
      </c>
      <c r="O45" s="1" t="s">
        <v>88</v>
      </c>
      <c r="P45" s="1"/>
      <c r="Q45" s="1" t="s">
        <v>87</v>
      </c>
      <c r="R45" s="63" t="s">
        <v>275</v>
      </c>
      <c r="S45" s="63" t="s">
        <v>332</v>
      </c>
    </row>
    <row r="46" spans="1:19" x14ac:dyDescent="0.25">
      <c r="A46" s="1"/>
      <c r="B46" s="2" t="s">
        <v>86</v>
      </c>
      <c r="C46" s="2" t="s">
        <v>85</v>
      </c>
      <c r="D46" s="1" t="s">
        <v>84</v>
      </c>
      <c r="E46" s="1"/>
      <c r="F46" s="1" t="s">
        <v>83</v>
      </c>
      <c r="G46" s="1"/>
      <c r="H46" s="1" t="s">
        <v>82</v>
      </c>
      <c r="I46" s="1" t="s">
        <v>81</v>
      </c>
      <c r="J46" s="1" t="s">
        <v>80</v>
      </c>
      <c r="K46" s="1" t="s">
        <v>79</v>
      </c>
      <c r="L46" s="3" t="s">
        <v>78</v>
      </c>
      <c r="M46" s="1"/>
      <c r="N46" s="1" t="s">
        <v>77</v>
      </c>
      <c r="O46" s="1"/>
      <c r="P46" s="1"/>
      <c r="Q46" s="1" t="s">
        <v>76</v>
      </c>
      <c r="R46" s="63" t="s">
        <v>285</v>
      </c>
      <c r="S46" s="63" t="s">
        <v>332</v>
      </c>
    </row>
    <row r="47" spans="1:19" x14ac:dyDescent="0.25">
      <c r="A47" s="1"/>
      <c r="B47" s="1" t="s">
        <v>64</v>
      </c>
      <c r="C47" s="2" t="s">
        <v>75</v>
      </c>
      <c r="D47" s="1" t="s">
        <v>74</v>
      </c>
      <c r="E47" s="1"/>
      <c r="F47" s="1" t="s">
        <v>73</v>
      </c>
      <c r="G47" s="1"/>
      <c r="H47" s="1" t="s">
        <v>72</v>
      </c>
      <c r="I47" s="1" t="s">
        <v>71</v>
      </c>
      <c r="J47" s="1" t="s">
        <v>70</v>
      </c>
      <c r="K47" s="1" t="s">
        <v>69</v>
      </c>
      <c r="L47" s="4" t="s">
        <v>68</v>
      </c>
      <c r="M47" s="1"/>
      <c r="N47" s="1" t="s">
        <v>67</v>
      </c>
      <c r="O47" s="1"/>
      <c r="P47" s="1"/>
      <c r="Q47" s="1" t="s">
        <v>66</v>
      </c>
      <c r="R47" s="63" t="s">
        <v>285</v>
      </c>
      <c r="S47" s="63" t="s">
        <v>344</v>
      </c>
    </row>
    <row r="48" spans="1:19" x14ac:dyDescent="0.25">
      <c r="A48" s="1"/>
      <c r="B48" s="1" t="s">
        <v>65</v>
      </c>
      <c r="C48" s="1" t="s">
        <v>64</v>
      </c>
      <c r="D48" s="1" t="s">
        <v>63</v>
      </c>
      <c r="E48" s="1"/>
      <c r="F48" s="1" t="s">
        <v>62</v>
      </c>
      <c r="G48" s="1"/>
      <c r="H48" s="1" t="s">
        <v>61</v>
      </c>
      <c r="I48" s="1" t="s">
        <v>60</v>
      </c>
      <c r="J48" s="1" t="s">
        <v>59</v>
      </c>
      <c r="K48" s="1" t="s">
        <v>58</v>
      </c>
      <c r="L48" s="3" t="s">
        <v>57</v>
      </c>
      <c r="M48" s="1"/>
      <c r="N48" s="1" t="s">
        <v>56</v>
      </c>
      <c r="O48" s="1"/>
      <c r="P48" s="1"/>
      <c r="Q48" s="1" t="s">
        <v>55</v>
      </c>
      <c r="R48" s="63" t="s">
        <v>251</v>
      </c>
      <c r="S48" s="63" t="s">
        <v>344</v>
      </c>
    </row>
    <row r="49" spans="1:19" x14ac:dyDescent="0.25">
      <c r="A49" s="1"/>
      <c r="B49" s="1"/>
      <c r="C49" s="2" t="s">
        <v>54</v>
      </c>
      <c r="D49" s="1" t="s">
        <v>53</v>
      </c>
      <c r="E49" s="1"/>
      <c r="F49" s="1" t="s">
        <v>52</v>
      </c>
      <c r="G49" s="1"/>
      <c r="H49" s="1" t="s">
        <v>51</v>
      </c>
      <c r="I49" s="1" t="s">
        <v>50</v>
      </c>
      <c r="J49" s="1" t="s">
        <v>49</v>
      </c>
      <c r="K49" s="1" t="s">
        <v>48</v>
      </c>
      <c r="L49" s="3" t="s">
        <v>47</v>
      </c>
      <c r="M49" s="1"/>
      <c r="N49" s="1" t="s">
        <v>46</v>
      </c>
      <c r="O49" s="1"/>
      <c r="P49" s="1"/>
      <c r="Q49" s="1" t="s">
        <v>45</v>
      </c>
      <c r="R49" s="63" t="s">
        <v>286</v>
      </c>
      <c r="S49" s="63" t="s">
        <v>333</v>
      </c>
    </row>
    <row r="50" spans="1:19" x14ac:dyDescent="0.25">
      <c r="A50" s="1"/>
      <c r="B50" s="1"/>
      <c r="C50" s="1" t="s">
        <v>44</v>
      </c>
      <c r="D50" s="1" t="s">
        <v>43</v>
      </c>
      <c r="E50" s="1"/>
      <c r="F50" s="1" t="s">
        <v>42</v>
      </c>
      <c r="G50" s="1"/>
      <c r="H50" s="1" t="s">
        <v>41</v>
      </c>
      <c r="I50" s="1" t="s">
        <v>40</v>
      </c>
      <c r="J50" s="1" t="s">
        <v>39</v>
      </c>
      <c r="K50" s="1" t="s">
        <v>38</v>
      </c>
      <c r="L50" s="1"/>
      <c r="M50" s="1"/>
      <c r="N50" s="1" t="s">
        <v>37</v>
      </c>
      <c r="O50" s="1"/>
      <c r="P50" s="1"/>
      <c r="Q50" s="1" t="s">
        <v>36</v>
      </c>
      <c r="R50" s="63" t="s">
        <v>286</v>
      </c>
      <c r="S50" s="63" t="s">
        <v>333</v>
      </c>
    </row>
    <row r="51" spans="1:19" x14ac:dyDescent="0.25">
      <c r="A51" s="1"/>
      <c r="B51" s="1"/>
      <c r="C51" s="2" t="s">
        <v>35</v>
      </c>
      <c r="D51" s="1" t="s">
        <v>34</v>
      </c>
      <c r="E51" s="1"/>
      <c r="F51" s="1" t="s">
        <v>33</v>
      </c>
      <c r="G51" s="1"/>
      <c r="H51" s="1" t="s">
        <v>32</v>
      </c>
      <c r="I51" s="1"/>
      <c r="J51" s="1" t="s">
        <v>31</v>
      </c>
      <c r="K51" s="1"/>
      <c r="L51" s="1"/>
      <c r="M51" s="1"/>
      <c r="N51" s="1" t="s">
        <v>30</v>
      </c>
      <c r="O51" s="1"/>
      <c r="P51" s="1"/>
      <c r="Q51" s="1" t="s">
        <v>29</v>
      </c>
      <c r="R51" s="63" t="s">
        <v>269</v>
      </c>
      <c r="S51" s="63" t="s">
        <v>345</v>
      </c>
    </row>
    <row r="52" spans="1:19" x14ac:dyDescent="0.25">
      <c r="A52" s="1"/>
      <c r="B52" s="1"/>
      <c r="C52" s="2" t="s">
        <v>28</v>
      </c>
      <c r="D52" s="1" t="s">
        <v>27</v>
      </c>
      <c r="E52" s="1"/>
      <c r="F52" s="1" t="s">
        <v>26</v>
      </c>
      <c r="G52" s="1"/>
      <c r="H52" s="1" t="s">
        <v>25</v>
      </c>
      <c r="I52" s="1"/>
      <c r="J52" s="1" t="s">
        <v>24</v>
      </c>
      <c r="K52" s="1"/>
      <c r="L52" s="1"/>
      <c r="M52" s="1"/>
      <c r="N52" s="1" t="s">
        <v>23</v>
      </c>
      <c r="O52" s="1"/>
      <c r="P52" s="1"/>
      <c r="Q52" s="1" t="s">
        <v>22</v>
      </c>
      <c r="R52" s="63" t="s">
        <v>270</v>
      </c>
      <c r="S52" s="63" t="s">
        <v>345</v>
      </c>
    </row>
    <row r="53" spans="1:19" x14ac:dyDescent="0.25">
      <c r="A53" s="1"/>
      <c r="B53" s="1"/>
      <c r="D53" s="1"/>
      <c r="E53" s="1"/>
      <c r="F53" s="1" t="s">
        <v>21</v>
      </c>
      <c r="G53" s="1"/>
      <c r="H53" s="1" t="s">
        <v>20</v>
      </c>
      <c r="I53" s="1"/>
      <c r="J53" s="1" t="s">
        <v>19</v>
      </c>
      <c r="K53" s="1"/>
      <c r="L53" s="1"/>
      <c r="M53" s="1"/>
      <c r="N53" s="1"/>
      <c r="O53" s="1"/>
      <c r="P53" s="1"/>
      <c r="Q53" s="1"/>
      <c r="R53" s="63" t="s">
        <v>276</v>
      </c>
      <c r="S53" s="63" t="s">
        <v>325</v>
      </c>
    </row>
    <row r="54" spans="1:19" x14ac:dyDescent="0.25">
      <c r="A54" s="1"/>
      <c r="B54" s="1"/>
      <c r="C54" s="1"/>
      <c r="D54" s="1"/>
      <c r="E54" s="1"/>
      <c r="F54" s="1" t="s">
        <v>18</v>
      </c>
      <c r="G54" s="1"/>
      <c r="H54" s="1" t="s">
        <v>17</v>
      </c>
      <c r="I54" s="1"/>
      <c r="J54" s="1" t="s">
        <v>16</v>
      </c>
      <c r="K54" s="1"/>
      <c r="L54" s="1"/>
      <c r="M54" s="1"/>
      <c r="N54" s="1"/>
      <c r="O54" s="1"/>
      <c r="P54" s="1"/>
      <c r="Q54" s="1"/>
      <c r="R54" s="63" t="s">
        <v>276</v>
      </c>
      <c r="S54" s="63" t="s">
        <v>326</v>
      </c>
    </row>
    <row r="55" spans="1:19" x14ac:dyDescent="0.25">
      <c r="A55" s="1"/>
      <c r="B55" s="1"/>
      <c r="D55" s="1"/>
      <c r="E55" s="1"/>
      <c r="F55" s="1"/>
      <c r="G55" s="1"/>
      <c r="H55" s="1" t="s">
        <v>15</v>
      </c>
      <c r="I55" s="1"/>
      <c r="J55" s="1" t="s">
        <v>14</v>
      </c>
      <c r="K55" s="1"/>
      <c r="L55" s="1"/>
      <c r="M55" s="1"/>
      <c r="N55" s="1"/>
      <c r="O55" s="1"/>
      <c r="P55" s="1"/>
      <c r="Q55" s="1"/>
      <c r="R55" s="63" t="s">
        <v>259</v>
      </c>
      <c r="S55" s="63" t="s">
        <v>327</v>
      </c>
    </row>
    <row r="56" spans="1:19" x14ac:dyDescent="0.25">
      <c r="A56" s="1"/>
      <c r="B56" s="1"/>
      <c r="C56" s="1"/>
      <c r="D56" s="1"/>
      <c r="E56" s="1"/>
      <c r="F56" s="1"/>
      <c r="G56" s="1"/>
      <c r="H56" s="1" t="s">
        <v>13</v>
      </c>
      <c r="I56" s="1"/>
      <c r="J56" s="1" t="s">
        <v>12</v>
      </c>
      <c r="K56" s="1"/>
      <c r="L56" s="1"/>
      <c r="M56" s="1"/>
      <c r="N56" s="1"/>
      <c r="O56" s="1"/>
      <c r="P56" s="1"/>
      <c r="Q56" s="1"/>
      <c r="R56" s="63" t="s">
        <v>260</v>
      </c>
      <c r="S56" s="63" t="s">
        <v>327</v>
      </c>
    </row>
    <row r="57" spans="1:19" x14ac:dyDescent="0.25">
      <c r="A57" s="1"/>
      <c r="B57" s="1"/>
      <c r="D57" s="1"/>
      <c r="E57" s="1"/>
      <c r="F57" s="1"/>
      <c r="G57" s="1"/>
      <c r="H57" s="1" t="s">
        <v>11</v>
      </c>
      <c r="I57" s="1"/>
      <c r="J57" s="1" t="s">
        <v>10</v>
      </c>
      <c r="K57" s="1"/>
      <c r="L57" s="1"/>
      <c r="M57" s="1"/>
      <c r="N57" s="1"/>
      <c r="O57" s="1"/>
      <c r="P57" s="1"/>
      <c r="Q57" s="1"/>
      <c r="R57" s="63" t="s">
        <v>282</v>
      </c>
      <c r="S57" s="63" t="s">
        <v>328</v>
      </c>
    </row>
    <row r="58" spans="1:19" x14ac:dyDescent="0.25">
      <c r="A58" s="1"/>
      <c r="B58" s="1"/>
      <c r="C58" s="1"/>
      <c r="D58" s="1"/>
      <c r="E58" s="1"/>
      <c r="F58" s="1"/>
      <c r="G58" s="1"/>
      <c r="H58" s="1" t="s">
        <v>9</v>
      </c>
      <c r="I58" s="1"/>
      <c r="J58" s="1" t="s">
        <v>8</v>
      </c>
      <c r="K58" s="1"/>
      <c r="L58" s="1"/>
      <c r="M58" s="1"/>
      <c r="N58" s="1"/>
      <c r="O58" s="1"/>
      <c r="P58" s="1"/>
      <c r="Q58" s="1"/>
      <c r="R58" s="63" t="s">
        <v>282</v>
      </c>
      <c r="S58" s="63" t="s">
        <v>328</v>
      </c>
    </row>
    <row r="59" spans="1:19" x14ac:dyDescent="0.25">
      <c r="A59" s="1"/>
      <c r="B59" s="1"/>
      <c r="C59" s="1"/>
      <c r="D59" s="1"/>
      <c r="E59" s="1"/>
      <c r="F59" s="1"/>
      <c r="G59" s="1"/>
      <c r="H59" s="1"/>
      <c r="I59" s="1"/>
      <c r="J59" s="1" t="s">
        <v>7</v>
      </c>
      <c r="K59" s="1"/>
      <c r="L59" s="1"/>
      <c r="M59" s="1"/>
      <c r="N59" s="1"/>
      <c r="O59" s="1"/>
      <c r="P59" s="1"/>
      <c r="Q59" s="1"/>
      <c r="R59" s="63" t="s">
        <v>287</v>
      </c>
      <c r="S59" s="63" t="s">
        <v>349</v>
      </c>
    </row>
    <row r="60" spans="1:19" x14ac:dyDescent="0.25">
      <c r="A60" s="1"/>
      <c r="B60" s="1"/>
      <c r="C60" s="1"/>
      <c r="D60" s="1"/>
      <c r="E60" s="1"/>
      <c r="F60" s="1"/>
      <c r="G60" s="1"/>
      <c r="H60" s="1"/>
      <c r="I60" s="1"/>
      <c r="J60" s="1" t="s">
        <v>6</v>
      </c>
      <c r="K60" s="1"/>
      <c r="L60" s="1"/>
      <c r="M60" s="1"/>
      <c r="N60" s="1"/>
      <c r="O60" s="1"/>
      <c r="P60" s="1"/>
      <c r="Q60" s="1"/>
      <c r="R60" s="63" t="s">
        <v>287</v>
      </c>
      <c r="S60" s="63" t="s">
        <v>349</v>
      </c>
    </row>
    <row r="61" spans="1:19" x14ac:dyDescent="0.25">
      <c r="A61" s="1"/>
      <c r="B61" s="1"/>
      <c r="C61" s="1"/>
      <c r="D61" s="1"/>
      <c r="E61" s="1"/>
      <c r="F61" s="1"/>
      <c r="G61" s="1"/>
      <c r="H61" s="1"/>
      <c r="I61" s="1"/>
      <c r="J61" s="1" t="s">
        <v>5</v>
      </c>
      <c r="K61" s="1"/>
      <c r="L61" s="1"/>
      <c r="M61" s="1"/>
      <c r="N61" s="1"/>
      <c r="O61" s="1"/>
      <c r="P61" s="1"/>
      <c r="Q61" s="1"/>
      <c r="R61" s="63" t="s">
        <v>252</v>
      </c>
      <c r="S61" s="63" t="s">
        <v>307</v>
      </c>
    </row>
    <row r="62" spans="1:19" x14ac:dyDescent="0.25">
      <c r="A62" s="1"/>
      <c r="B62" s="1"/>
      <c r="C62" s="1"/>
      <c r="D62" s="1"/>
      <c r="E62" s="1"/>
      <c r="F62" s="1"/>
      <c r="G62" s="1"/>
      <c r="H62" s="1"/>
      <c r="I62" s="1"/>
      <c r="J62" s="1" t="s">
        <v>4</v>
      </c>
      <c r="K62" s="1"/>
      <c r="L62" s="1"/>
      <c r="M62" s="1"/>
      <c r="N62" s="1"/>
      <c r="O62" s="1"/>
      <c r="P62" s="1"/>
      <c r="Q62" s="1"/>
      <c r="R62" s="63" t="s">
        <v>284</v>
      </c>
      <c r="S62" s="63" t="s">
        <v>308</v>
      </c>
    </row>
    <row r="63" spans="1:19" x14ac:dyDescent="0.25">
      <c r="A63" s="1"/>
      <c r="B63" s="1"/>
      <c r="C63" s="1"/>
      <c r="D63" s="1"/>
      <c r="E63" s="1"/>
      <c r="F63" s="1"/>
      <c r="G63" s="1"/>
      <c r="H63" s="1"/>
      <c r="I63" s="1"/>
      <c r="J63" s="1" t="s">
        <v>3</v>
      </c>
      <c r="K63" s="1"/>
      <c r="L63" s="1"/>
      <c r="M63" s="1"/>
      <c r="N63" s="1"/>
      <c r="O63" s="1"/>
      <c r="P63" s="1"/>
      <c r="Q63" s="1"/>
      <c r="R63" s="63" t="s">
        <v>284</v>
      </c>
      <c r="S63" s="63" t="s">
        <v>340</v>
      </c>
    </row>
    <row r="64" spans="1:19" x14ac:dyDescent="0.25">
      <c r="A64" s="1"/>
      <c r="B64" s="1"/>
      <c r="C64" s="1"/>
      <c r="D64" s="1"/>
      <c r="E64" s="1"/>
      <c r="F64" s="1"/>
      <c r="G64" s="1"/>
      <c r="H64" s="1"/>
      <c r="I64" s="1"/>
      <c r="J64" s="1" t="s">
        <v>2</v>
      </c>
      <c r="K64" s="1"/>
      <c r="L64" s="1"/>
      <c r="M64" s="1"/>
      <c r="N64" s="1"/>
      <c r="O64" s="1"/>
      <c r="P64" s="1"/>
      <c r="Q64" s="1"/>
      <c r="R64" s="63" t="s">
        <v>293</v>
      </c>
      <c r="S64" s="63" t="s">
        <v>340</v>
      </c>
    </row>
    <row r="65" spans="1:19" x14ac:dyDescent="0.25">
      <c r="A65" s="1"/>
      <c r="B65" s="1"/>
      <c r="C65" s="1"/>
      <c r="D65" s="1"/>
      <c r="E65" s="1"/>
      <c r="F65" s="1"/>
      <c r="G65" s="1"/>
      <c r="H65" s="1"/>
      <c r="I65" s="1"/>
      <c r="J65" s="1" t="s">
        <v>1</v>
      </c>
      <c r="K65" s="1"/>
      <c r="L65" s="1"/>
      <c r="M65" s="1"/>
      <c r="N65" s="1"/>
      <c r="O65" s="1"/>
      <c r="P65" s="1"/>
      <c r="Q65" s="1"/>
      <c r="R65" s="63" t="s">
        <v>293</v>
      </c>
      <c r="S65" s="63" t="s">
        <v>341</v>
      </c>
    </row>
    <row r="66" spans="1:19" x14ac:dyDescent="0.25">
      <c r="A66" s="1"/>
      <c r="B66" s="1"/>
      <c r="C66" s="1"/>
      <c r="D66" s="1"/>
      <c r="E66" s="1"/>
      <c r="F66" s="1"/>
      <c r="G66" s="1"/>
      <c r="H66" s="1"/>
      <c r="I66" s="1"/>
      <c r="J66" s="1" t="s">
        <v>0</v>
      </c>
      <c r="K66" s="1"/>
      <c r="L66" s="1"/>
      <c r="M66" s="1"/>
      <c r="N66" s="1"/>
      <c r="O66" s="1"/>
      <c r="P66" s="1"/>
      <c r="Q66" s="1"/>
      <c r="R66" s="63" t="s">
        <v>246</v>
      </c>
      <c r="S66" s="63" t="s">
        <v>341</v>
      </c>
    </row>
    <row r="67" spans="1:19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63" t="s">
        <v>247</v>
      </c>
      <c r="S67" s="63" t="s">
        <v>304</v>
      </c>
    </row>
    <row r="68" spans="1:19" ht="15.75" x14ac:dyDescent="0.25">
      <c r="A68" s="6"/>
      <c r="B68" s="6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63" t="s">
        <v>261</v>
      </c>
      <c r="S68" s="63" t="s">
        <v>343</v>
      </c>
    </row>
    <row r="69" spans="1:19" x14ac:dyDescent="0.25">
      <c r="A69" s="1"/>
      <c r="B69" s="1"/>
      <c r="C69" s="1"/>
      <c r="D69" s="1"/>
      <c r="E69" s="1"/>
      <c r="F69" s="63"/>
      <c r="G69" s="1"/>
      <c r="H69" s="1"/>
      <c r="I69" s="63"/>
      <c r="J69" s="1"/>
      <c r="K69" s="63" t="s">
        <v>196</v>
      </c>
      <c r="L69" s="1"/>
      <c r="M69" s="1"/>
      <c r="N69" s="63" t="s">
        <v>386</v>
      </c>
      <c r="O69" s="63" t="s">
        <v>391</v>
      </c>
      <c r="P69" s="1"/>
      <c r="Q69" s="63" t="s">
        <v>409</v>
      </c>
      <c r="R69" s="63" t="s">
        <v>262</v>
      </c>
      <c r="S69" s="63" t="s">
        <v>343</v>
      </c>
    </row>
    <row r="70" spans="1:19" x14ac:dyDescent="0.25">
      <c r="A70" s="1"/>
      <c r="B70" s="1"/>
      <c r="C70" s="1"/>
      <c r="D70" s="1"/>
      <c r="E70" s="1"/>
      <c r="F70" s="63"/>
      <c r="G70" s="1"/>
      <c r="H70" s="1"/>
      <c r="I70" s="63"/>
      <c r="J70" s="1"/>
      <c r="K70" s="63" t="s">
        <v>190</v>
      </c>
      <c r="L70" s="1"/>
      <c r="M70" s="1"/>
      <c r="N70" s="63" t="s">
        <v>387</v>
      </c>
      <c r="O70" s="63" t="s">
        <v>394</v>
      </c>
      <c r="P70" s="1"/>
      <c r="Q70" s="63" t="s">
        <v>410</v>
      </c>
      <c r="R70" s="63" t="s">
        <v>288</v>
      </c>
      <c r="S70" s="63" t="s">
        <v>300</v>
      </c>
    </row>
    <row r="71" spans="1:19" x14ac:dyDescent="0.25">
      <c r="A71" s="1"/>
      <c r="B71" s="1"/>
      <c r="C71" s="1"/>
      <c r="D71" s="1"/>
      <c r="E71" s="1"/>
      <c r="F71" s="63"/>
      <c r="G71" s="1"/>
      <c r="H71" s="1"/>
      <c r="I71" s="63"/>
      <c r="J71" s="1"/>
      <c r="K71" s="63" t="s">
        <v>184</v>
      </c>
      <c r="L71" s="1"/>
      <c r="M71" s="1"/>
      <c r="N71" s="63" t="s">
        <v>374</v>
      </c>
      <c r="O71" s="63" t="s">
        <v>395</v>
      </c>
      <c r="P71" s="1"/>
      <c r="Q71" s="63" t="s">
        <v>407</v>
      </c>
      <c r="R71" s="63" t="s">
        <v>288</v>
      </c>
      <c r="S71" s="63" t="s">
        <v>309</v>
      </c>
    </row>
    <row r="72" spans="1:19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63" t="s">
        <v>363</v>
      </c>
      <c r="L72" s="1"/>
      <c r="M72" s="1"/>
      <c r="N72" s="63" t="s">
        <v>368</v>
      </c>
      <c r="O72" s="63" t="s">
        <v>390</v>
      </c>
      <c r="P72" s="1"/>
      <c r="Q72" s="63" t="s">
        <v>401</v>
      </c>
      <c r="R72" s="63" t="s">
        <v>277</v>
      </c>
      <c r="S72" s="63" t="s">
        <v>310</v>
      </c>
    </row>
    <row r="73" spans="1:19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63" t="s">
        <v>366</v>
      </c>
      <c r="L73" s="1"/>
      <c r="M73" s="1"/>
      <c r="N73" s="63" t="s">
        <v>377</v>
      </c>
      <c r="O73" s="63" t="s">
        <v>396</v>
      </c>
      <c r="P73" s="1"/>
      <c r="Q73" s="63" t="s">
        <v>411</v>
      </c>
      <c r="R73" s="63" t="s">
        <v>277</v>
      </c>
      <c r="S73" s="63" t="s">
        <v>346</v>
      </c>
    </row>
    <row r="74" spans="1:19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63" t="s">
        <v>360</v>
      </c>
      <c r="L74" s="1"/>
      <c r="M74" s="1"/>
      <c r="N74" s="63" t="s">
        <v>378</v>
      </c>
      <c r="O74" s="63" t="s">
        <v>392</v>
      </c>
      <c r="P74" s="1"/>
      <c r="Q74" s="63" t="s">
        <v>87</v>
      </c>
      <c r="R74" s="63" t="s">
        <v>248</v>
      </c>
      <c r="S74" s="63" t="s">
        <v>346</v>
      </c>
    </row>
    <row r="75" spans="1:19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63" t="s">
        <v>361</v>
      </c>
      <c r="L75" s="1"/>
      <c r="M75" s="1"/>
      <c r="N75" s="63" t="s">
        <v>369</v>
      </c>
      <c r="O75" s="63" t="s">
        <v>393</v>
      </c>
      <c r="P75" s="1"/>
      <c r="Q75" s="63" t="s">
        <v>412</v>
      </c>
      <c r="R75" s="63" t="s">
        <v>278</v>
      </c>
      <c r="S75" s="63" t="s">
        <v>334</v>
      </c>
    </row>
    <row r="76" spans="1:19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63" t="s">
        <v>364</v>
      </c>
      <c r="L76" s="1"/>
      <c r="M76" s="1"/>
      <c r="N76" s="63" t="s">
        <v>382</v>
      </c>
      <c r="O76" s="63" t="s">
        <v>397</v>
      </c>
      <c r="P76" s="1"/>
      <c r="Q76" s="63" t="s">
        <v>402</v>
      </c>
      <c r="R76" s="63" t="s">
        <v>278</v>
      </c>
      <c r="S76" s="63" t="s">
        <v>334</v>
      </c>
    </row>
    <row r="77" spans="1:19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63" t="s">
        <v>362</v>
      </c>
      <c r="L77" s="1"/>
      <c r="M77" s="1"/>
      <c r="N77" s="63" t="s">
        <v>370</v>
      </c>
      <c r="O77" s="63" t="s">
        <v>100</v>
      </c>
      <c r="P77" s="1"/>
      <c r="Q77" s="63" t="s">
        <v>399</v>
      </c>
      <c r="R77" s="63" t="s">
        <v>249</v>
      </c>
      <c r="S77" s="63" t="s">
        <v>335</v>
      </c>
    </row>
    <row r="78" spans="1:19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63" t="s">
        <v>365</v>
      </c>
      <c r="L78" s="1"/>
      <c r="M78" s="1"/>
      <c r="N78" s="63" t="s">
        <v>371</v>
      </c>
      <c r="O78" s="63" t="s">
        <v>398</v>
      </c>
      <c r="P78" s="1"/>
      <c r="Q78" s="63" t="s">
        <v>168</v>
      </c>
      <c r="R78" s="63" t="s">
        <v>253</v>
      </c>
      <c r="S78" s="63" t="s">
        <v>335</v>
      </c>
    </row>
    <row r="79" spans="1:19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63" t="s">
        <v>367</v>
      </c>
      <c r="L79" s="1"/>
      <c r="M79" s="1"/>
      <c r="N79" s="63" t="s">
        <v>383</v>
      </c>
      <c r="O79" s="1"/>
      <c r="P79" s="1"/>
      <c r="Q79" s="63" t="s">
        <v>400</v>
      </c>
      <c r="R79" s="63" t="s">
        <v>279</v>
      </c>
      <c r="S79" s="63" t="s">
        <v>350</v>
      </c>
    </row>
    <row r="80" spans="1:19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63" t="s">
        <v>384</v>
      </c>
      <c r="O80" s="1"/>
      <c r="P80" s="1"/>
      <c r="Q80" s="63" t="s">
        <v>403</v>
      </c>
      <c r="R80" s="63" t="s">
        <v>279</v>
      </c>
      <c r="S80" s="63" t="s">
        <v>350</v>
      </c>
    </row>
    <row r="81" spans="1:19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63" t="s">
        <v>375</v>
      </c>
      <c r="O81" s="1"/>
      <c r="P81" s="1"/>
      <c r="Q81" s="63" t="s">
        <v>408</v>
      </c>
      <c r="R81" s="63" t="s">
        <v>254</v>
      </c>
      <c r="S81" s="63" t="s">
        <v>352</v>
      </c>
    </row>
    <row r="82" spans="1:19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63" t="s">
        <v>379</v>
      </c>
      <c r="O82" s="1"/>
      <c r="P82" s="1"/>
      <c r="Q82" s="63" t="s">
        <v>404</v>
      </c>
      <c r="R82" s="63" t="s">
        <v>280</v>
      </c>
      <c r="S82" s="63" t="s">
        <v>352</v>
      </c>
    </row>
    <row r="83" spans="1:19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63" t="s">
        <v>372</v>
      </c>
      <c r="O83" s="1"/>
      <c r="P83" s="1"/>
      <c r="Q83" s="63" t="s">
        <v>405</v>
      </c>
      <c r="R83" s="63" t="s">
        <v>280</v>
      </c>
      <c r="S83" s="63" t="s">
        <v>353</v>
      </c>
    </row>
    <row r="84" spans="1:19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63" t="s">
        <v>373</v>
      </c>
      <c r="O84" s="1"/>
      <c r="P84" s="1"/>
      <c r="Q84" s="63" t="s">
        <v>406</v>
      </c>
      <c r="R84" s="63" t="s">
        <v>294</v>
      </c>
      <c r="S84" s="63" t="s">
        <v>353</v>
      </c>
    </row>
    <row r="85" spans="1:19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63" t="s">
        <v>174</v>
      </c>
      <c r="O85" s="1"/>
      <c r="P85" s="1"/>
      <c r="Q85" s="1"/>
      <c r="R85" s="63" t="s">
        <v>294</v>
      </c>
      <c r="S85" s="63" t="s">
        <v>311</v>
      </c>
    </row>
    <row r="86" spans="1:19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63" t="s">
        <v>380</v>
      </c>
      <c r="O86" s="1"/>
      <c r="P86" s="1"/>
      <c r="Q86" s="1"/>
      <c r="R86" s="63" t="s">
        <v>295</v>
      </c>
      <c r="S86" s="63" t="s">
        <v>312</v>
      </c>
    </row>
    <row r="87" spans="1:19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63" t="s">
        <v>388</v>
      </c>
      <c r="O87" s="1"/>
      <c r="P87" s="1"/>
      <c r="Q87" s="1"/>
      <c r="R87" s="63" t="s">
        <v>295</v>
      </c>
      <c r="S87" s="63" t="s">
        <v>329</v>
      </c>
    </row>
    <row r="88" spans="1:19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63" t="s">
        <v>381</v>
      </c>
      <c r="O88" s="1"/>
      <c r="P88" s="1"/>
      <c r="Q88" s="1"/>
      <c r="R88" s="63" t="s">
        <v>296</v>
      </c>
      <c r="S88" s="63" t="s">
        <v>329</v>
      </c>
    </row>
    <row r="89" spans="1:19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63" t="s">
        <v>385</v>
      </c>
      <c r="O89" s="1"/>
      <c r="P89" s="1"/>
      <c r="Q89" s="1"/>
      <c r="R89" s="63" t="s">
        <v>296</v>
      </c>
      <c r="S89" s="63" t="s">
        <v>313</v>
      </c>
    </row>
    <row r="90" spans="1:19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63" t="s">
        <v>162</v>
      </c>
      <c r="O90" s="1"/>
      <c r="P90" s="1"/>
      <c r="Q90" s="1"/>
      <c r="R90" s="63" t="s">
        <v>263</v>
      </c>
      <c r="S90" s="63" t="s">
        <v>342</v>
      </c>
    </row>
    <row r="91" spans="1:19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63" t="s">
        <v>376</v>
      </c>
      <c r="O91" s="1"/>
      <c r="P91" s="1"/>
      <c r="Q91" s="1"/>
      <c r="R91" s="63" t="s">
        <v>255</v>
      </c>
      <c r="S91" s="63" t="s">
        <v>342</v>
      </c>
    </row>
    <row r="92" spans="1:19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63" t="s">
        <v>37</v>
      </c>
      <c r="O92" s="1"/>
      <c r="P92" s="1"/>
      <c r="Q92" s="1"/>
      <c r="R92" s="63" t="s">
        <v>264</v>
      </c>
      <c r="S92" s="63" t="s">
        <v>336</v>
      </c>
    </row>
    <row r="93" spans="1:19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63" t="s">
        <v>389</v>
      </c>
      <c r="O93" s="1"/>
      <c r="P93" s="1"/>
      <c r="Q93" s="1"/>
      <c r="R93" s="63" t="s">
        <v>265</v>
      </c>
      <c r="S93" s="63" t="s">
        <v>336</v>
      </c>
    </row>
    <row r="94" spans="1:19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63" t="s">
        <v>23</v>
      </c>
      <c r="O94" s="1"/>
      <c r="P94" s="1"/>
      <c r="Q94" s="1"/>
      <c r="R94" s="63" t="s">
        <v>271</v>
      </c>
      <c r="S94" s="63" t="s">
        <v>347</v>
      </c>
    </row>
    <row r="95" spans="1:19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63" t="s">
        <v>272</v>
      </c>
      <c r="S95" s="63" t="s">
        <v>347</v>
      </c>
    </row>
    <row r="96" spans="1:19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63" t="s">
        <v>273</v>
      </c>
      <c r="S96" s="63" t="s">
        <v>337</v>
      </c>
    </row>
    <row r="97" spans="1:19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63" t="s">
        <v>273</v>
      </c>
      <c r="S97" s="63" t="s">
        <v>337</v>
      </c>
    </row>
    <row r="98" spans="1:19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63" t="s">
        <v>266</v>
      </c>
      <c r="S98" s="63" t="s">
        <v>301</v>
      </c>
    </row>
    <row r="99" spans="1:19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63" t="s">
        <v>250</v>
      </c>
      <c r="S99" s="63" t="s">
        <v>302</v>
      </c>
    </row>
    <row r="100" spans="1:19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63" t="s">
        <v>283</v>
      </c>
      <c r="S100" s="63" t="s">
        <v>314</v>
      </c>
    </row>
    <row r="101" spans="1:19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63" t="s">
        <v>283</v>
      </c>
      <c r="S101" s="63" t="s">
        <v>338</v>
      </c>
    </row>
    <row r="102" spans="1:19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63" t="s">
        <v>289</v>
      </c>
      <c r="S102" s="63" t="s">
        <v>338</v>
      </c>
    </row>
    <row r="103" spans="1:19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63" t="s">
        <v>289</v>
      </c>
      <c r="S103" s="63" t="s">
        <v>303</v>
      </c>
    </row>
    <row r="104" spans="1:19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63" t="s">
        <v>297</v>
      </c>
      <c r="S104" s="63" t="s">
        <v>315</v>
      </c>
    </row>
    <row r="105" spans="1:19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63" t="s">
        <v>297</v>
      </c>
      <c r="S105" s="63" t="s">
        <v>316</v>
      </c>
    </row>
    <row r="106" spans="1:19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63" t="s">
        <v>267</v>
      </c>
      <c r="S106" s="63" t="s">
        <v>317</v>
      </c>
    </row>
    <row r="107" spans="1:19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63" t="s">
        <v>290</v>
      </c>
      <c r="S107" s="63" t="s">
        <v>348</v>
      </c>
    </row>
    <row r="108" spans="1:19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63" t="s">
        <v>290</v>
      </c>
      <c r="S108" s="63" t="s">
        <v>348</v>
      </c>
    </row>
    <row r="109" spans="1:19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63" t="s">
        <v>268</v>
      </c>
      <c r="S109" s="63" t="s">
        <v>318</v>
      </c>
    </row>
    <row r="110" spans="1:19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63" t="s">
        <v>298</v>
      </c>
      <c r="S110" s="63" t="s">
        <v>319</v>
      </c>
    </row>
    <row r="111" spans="1:19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63" t="s">
        <v>298</v>
      </c>
      <c r="S111" s="63" t="s">
        <v>320</v>
      </c>
    </row>
    <row r="112" spans="1:19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63" t="s">
        <v>256</v>
      </c>
      <c r="S112" s="63" t="s">
        <v>351</v>
      </c>
    </row>
    <row r="113" spans="1:19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63" t="s">
        <v>291</v>
      </c>
      <c r="S113" s="63" t="s">
        <v>351</v>
      </c>
    </row>
    <row r="114" spans="1:19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63" t="s">
        <v>291</v>
      </c>
      <c r="S114" s="63" t="s">
        <v>321</v>
      </c>
    </row>
    <row r="115" spans="1:19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63" t="s">
        <v>292</v>
      </c>
      <c r="S115" s="63" t="s">
        <v>354</v>
      </c>
    </row>
    <row r="116" spans="1:19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63" t="s">
        <v>292</v>
      </c>
      <c r="S116" s="63" t="s">
        <v>354</v>
      </c>
    </row>
    <row r="117" spans="1:19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63" t="s">
        <v>281</v>
      </c>
      <c r="S117" s="63" t="s">
        <v>322</v>
      </c>
    </row>
    <row r="118" spans="1:19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63" t="s">
        <v>281</v>
      </c>
      <c r="S118" s="63" t="s">
        <v>305</v>
      </c>
    </row>
    <row r="119" spans="1:19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63" t="s">
        <v>299</v>
      </c>
      <c r="S119" s="63" t="s">
        <v>306</v>
      </c>
    </row>
    <row r="120" spans="1:19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63" t="s">
        <v>299</v>
      </c>
      <c r="S120" s="63" t="s">
        <v>323</v>
      </c>
    </row>
    <row r="121" spans="1:19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63" t="s">
        <v>257</v>
      </c>
      <c r="S121" s="63" t="s">
        <v>339</v>
      </c>
    </row>
    <row r="122" spans="1:19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63"/>
      <c r="S122" s="63" t="s">
        <v>339</v>
      </c>
    </row>
    <row r="123" spans="1:19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63"/>
      <c r="S123" s="63" t="s">
        <v>324</v>
      </c>
    </row>
  </sheetData>
  <sortState ref="Q69:Q84">
    <sortCondition ref="Q69:Q84"/>
  </sortState>
  <mergeCells count="2">
    <mergeCell ref="A9:A10"/>
    <mergeCell ref="A26:B26"/>
  </mergeCells>
  <pageMargins left="0.70866141732283472" right="0.70866141732283472" top="0.74803149606299213" bottom="0.74803149606299213" header="0.31496062992125984" footer="0.31496062992125984"/>
  <pageSetup paperSize="8" scale="71" fitToWidth="2" fitToHeight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</vt:i4>
      </vt:variant>
      <vt:variant>
        <vt:lpstr>Névvel ellátott tartományok</vt:lpstr>
      </vt:variant>
      <vt:variant>
        <vt:i4>1</vt:i4>
      </vt:variant>
    </vt:vector>
  </HeadingPairs>
  <TitlesOfParts>
    <vt:vector size="3" baseType="lpstr">
      <vt:lpstr>BÉRTÁBLA munkakörökkel 1121</vt:lpstr>
      <vt:lpstr>Munka2</vt:lpstr>
      <vt:lpstr>'BÉRTÁBLA munkakörökkel 1121'!Nyomtatási_cím</vt:lpstr>
    </vt:vector>
  </TitlesOfParts>
  <Company>MAV Zrt.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Dobóczi Tímea</dc:creator>
  <cp:lastModifiedBy>Dr. Milovecz Márk</cp:lastModifiedBy>
  <cp:lastPrinted>2017-11-21T15:28:18Z</cp:lastPrinted>
  <dcterms:created xsi:type="dcterms:W3CDTF">2017-11-21T08:16:03Z</dcterms:created>
  <dcterms:modified xsi:type="dcterms:W3CDTF">2017-11-22T09:17:23Z</dcterms:modified>
</cp:coreProperties>
</file>